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19320" windowHeight="9285"/>
  </bookViews>
  <sheets>
    <sheet name="团队成绩汇总" sheetId="6" r:id="rId1"/>
    <sheet name="客服组个人成绩" sheetId="1" r:id="rId2"/>
    <sheet name="综合维护组个人成绩" sheetId="4" r:id="rId3"/>
    <sheet name="安防组个人成绩" sheetId="2" r:id="rId4"/>
  </sheets>
  <calcPr calcId="124519"/>
</workbook>
</file>

<file path=xl/calcChain.xml><?xml version="1.0" encoding="utf-8"?>
<calcChain xmlns="http://schemas.openxmlformats.org/spreadsheetml/2006/main">
  <c r="E7" i="6"/>
  <c r="E21" s="1"/>
  <c r="E13"/>
  <c r="E19"/>
  <c r="G7"/>
  <c r="G21" s="1"/>
  <c r="G13"/>
  <c r="G19"/>
  <c r="F7"/>
  <c r="F21" s="1"/>
  <c r="F13"/>
  <c r="F19"/>
  <c r="I4"/>
  <c r="I7" s="1"/>
  <c r="I21" s="1"/>
  <c r="I6"/>
  <c r="I13"/>
  <c r="I19"/>
  <c r="J4"/>
  <c r="J7" s="1"/>
  <c r="J21" s="1"/>
  <c r="J6"/>
  <c r="J13"/>
  <c r="J19"/>
  <c r="H7"/>
  <c r="H13"/>
  <c r="H21" s="1"/>
  <c r="H19"/>
  <c r="J5"/>
  <c r="J3"/>
  <c r="I5"/>
  <c r="I3"/>
  <c r="H5" i="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"/>
  <c r="E4" i="4"/>
  <c r="H4" s="1"/>
  <c r="E23"/>
  <c r="H23" s="1"/>
  <c r="E36"/>
  <c r="H36" s="1"/>
  <c r="E24"/>
  <c r="H24" s="1"/>
  <c r="E11"/>
  <c r="H11" s="1"/>
  <c r="E34"/>
  <c r="H34" s="1"/>
  <c r="E20"/>
  <c r="H20" s="1"/>
  <c r="E13"/>
  <c r="H13" s="1"/>
  <c r="E28"/>
  <c r="H28" s="1"/>
  <c r="E9"/>
  <c r="H9" s="1"/>
  <c r="E25"/>
  <c r="H25" s="1"/>
  <c r="E19"/>
  <c r="H19" s="1"/>
  <c r="E21"/>
  <c r="H21" s="1"/>
  <c r="E10"/>
  <c r="H10" s="1"/>
  <c r="E17"/>
  <c r="H17" s="1"/>
  <c r="E31"/>
  <c r="H31" s="1"/>
  <c r="E12"/>
  <c r="H12" s="1"/>
  <c r="E30"/>
  <c r="H30" s="1"/>
  <c r="E35"/>
  <c r="H35" s="1"/>
  <c r="E18"/>
  <c r="H18" s="1"/>
  <c r="E8"/>
  <c r="H8" s="1"/>
  <c r="E29"/>
  <c r="H29" s="1"/>
  <c r="E32"/>
  <c r="H32" s="1"/>
  <c r="E22"/>
  <c r="H22" s="1"/>
  <c r="E15"/>
  <c r="H15" s="1"/>
  <c r="E26"/>
  <c r="H26" s="1"/>
  <c r="E33"/>
  <c r="H33" s="1"/>
  <c r="E27"/>
  <c r="H27" s="1"/>
  <c r="E5"/>
  <c r="H5" s="1"/>
  <c r="E7"/>
  <c r="H7" s="1"/>
  <c r="E6"/>
  <c r="H6" s="1"/>
  <c r="E14"/>
  <c r="H14" s="1"/>
  <c r="E16"/>
  <c r="H16" s="1"/>
  <c r="E37"/>
  <c r="H37" s="1"/>
  <c r="G26" i="1"/>
  <c r="G40"/>
  <c r="E40"/>
  <c r="H40" s="1"/>
  <c r="G8"/>
  <c r="G24"/>
  <c r="E24"/>
  <c r="H24" s="1"/>
  <c r="G36"/>
  <c r="G32"/>
  <c r="E32"/>
  <c r="H32" s="1"/>
  <c r="G33"/>
  <c r="G39"/>
  <c r="E39"/>
  <c r="H39" s="1"/>
  <c r="G37"/>
  <c r="G44"/>
  <c r="E44"/>
  <c r="H44" s="1"/>
  <c r="G22"/>
  <c r="G6"/>
  <c r="E6"/>
  <c r="H6" s="1"/>
  <c r="G28"/>
  <c r="G23"/>
  <c r="E23"/>
  <c r="H23" s="1"/>
  <c r="G18"/>
  <c r="G17"/>
  <c r="E17"/>
  <c r="H17" s="1"/>
  <c r="G5"/>
  <c r="G11"/>
  <c r="E11"/>
  <c r="H11" s="1"/>
  <c r="G34"/>
  <c r="G29"/>
  <c r="E29"/>
  <c r="H29" s="1"/>
  <c r="G27"/>
  <c r="G9"/>
  <c r="E9"/>
  <c r="H9" s="1"/>
  <c r="G4"/>
  <c r="G12"/>
  <c r="E12"/>
  <c r="H12" s="1"/>
  <c r="G10"/>
  <c r="G16"/>
  <c r="E16"/>
  <c r="H16" s="1"/>
  <c r="G15"/>
  <c r="G13"/>
  <c r="E13"/>
  <c r="H13" s="1"/>
  <c r="G38"/>
  <c r="G35"/>
  <c r="E35"/>
  <c r="H35" s="1"/>
  <c r="G46"/>
  <c r="G45"/>
  <c r="E45"/>
  <c r="H45" s="1"/>
  <c r="G42"/>
  <c r="G43"/>
  <c r="E43"/>
  <c r="H43" s="1"/>
  <c r="G7"/>
  <c r="G14"/>
  <c r="E14"/>
  <c r="H14" s="1"/>
  <c r="G31"/>
  <c r="G41"/>
  <c r="E41"/>
  <c r="H41" s="1"/>
  <c r="G25"/>
  <c r="G30"/>
  <c r="E30"/>
  <c r="H30" s="1"/>
  <c r="G20"/>
  <c r="G19"/>
  <c r="G21"/>
  <c r="E26"/>
  <c r="H26"/>
  <c r="E8"/>
  <c r="H8"/>
  <c r="E36"/>
  <c r="H36"/>
  <c r="E33"/>
  <c r="H33"/>
  <c r="E37"/>
  <c r="H37"/>
  <c r="E22"/>
  <c r="H22"/>
  <c r="E28"/>
  <c r="H28"/>
  <c r="E18"/>
  <c r="H18"/>
  <c r="E5"/>
  <c r="H5"/>
  <c r="E34"/>
  <c r="H34"/>
  <c r="E27"/>
  <c r="H27"/>
  <c r="E4"/>
  <c r="H4"/>
  <c r="E10"/>
  <c r="H10"/>
  <c r="E15"/>
  <c r="H15"/>
  <c r="E38"/>
  <c r="H38"/>
  <c r="E46"/>
  <c r="H46"/>
  <c r="E42"/>
  <c r="H42"/>
  <c r="E7"/>
  <c r="H7"/>
  <c r="E31"/>
  <c r="H31"/>
  <c r="E25"/>
  <c r="H25"/>
  <c r="E20"/>
  <c r="H20"/>
  <c r="E19"/>
  <c r="H19" s="1"/>
  <c r="E21"/>
  <c r="H21" s="1"/>
</calcChain>
</file>

<file path=xl/comments1.xml><?xml version="1.0" encoding="utf-8"?>
<comments xmlns="http://schemas.openxmlformats.org/spreadsheetml/2006/main">
  <authors>
    <author>汪玉红</author>
  </authors>
  <commentList>
    <comment ref="A1" authorId="0">
      <text>
        <r>
          <rPr>
            <b/>
            <sz val="9"/>
            <color indexed="81"/>
            <rFont val="宋体"/>
            <family val="3"/>
            <charset val="134"/>
          </rPr>
          <t>汪玉红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各队取总成绩前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名，商贸、松涛按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人总成绩</t>
        </r>
        <r>
          <rPr>
            <sz val="9"/>
            <color indexed="81"/>
            <rFont val="Tahoma"/>
            <family val="2"/>
          </rPr>
          <t>*2</t>
        </r>
        <r>
          <rPr>
            <sz val="9"/>
            <color indexed="81"/>
            <rFont val="宋体"/>
            <family val="3"/>
            <charset val="134"/>
          </rPr>
          <t>计算</t>
        </r>
      </text>
    </comment>
  </commentList>
</comments>
</file>

<file path=xl/sharedStrings.xml><?xml version="1.0" encoding="utf-8"?>
<sst xmlns="http://schemas.openxmlformats.org/spreadsheetml/2006/main" count="310" uniqueCount="171">
  <si>
    <t>彭晓春</t>
    <phoneticPr fontId="4" type="noConversion"/>
  </si>
  <si>
    <t>陈红英</t>
    <phoneticPr fontId="4" type="noConversion"/>
  </si>
  <si>
    <t>张卫红</t>
    <phoneticPr fontId="4" type="noConversion"/>
  </si>
  <si>
    <t>袁世红</t>
    <phoneticPr fontId="4" type="noConversion"/>
  </si>
  <si>
    <t>李红艳</t>
    <phoneticPr fontId="4" type="noConversion"/>
  </si>
  <si>
    <t>周静</t>
    <phoneticPr fontId="4" type="noConversion"/>
  </si>
  <si>
    <t>周爱芳</t>
    <phoneticPr fontId="4" type="noConversion"/>
  </si>
  <si>
    <t>公梦雅</t>
    <phoneticPr fontId="4" type="noConversion"/>
  </si>
  <si>
    <t>王雅秋</t>
    <phoneticPr fontId="4" type="noConversion"/>
  </si>
  <si>
    <t>李文涛</t>
    <phoneticPr fontId="4" type="noConversion"/>
  </si>
  <si>
    <t>李黎明</t>
    <phoneticPr fontId="4" type="noConversion"/>
  </si>
  <si>
    <t>严丽君</t>
    <phoneticPr fontId="4" type="noConversion"/>
  </si>
  <si>
    <t>王艺玮</t>
    <phoneticPr fontId="4" type="noConversion"/>
  </si>
  <si>
    <t>郭海红</t>
    <phoneticPr fontId="4" type="noConversion"/>
  </si>
  <si>
    <t>徐爱敬</t>
    <phoneticPr fontId="4" type="noConversion"/>
  </si>
  <si>
    <t>艾海燕</t>
    <phoneticPr fontId="4" type="noConversion"/>
  </si>
  <si>
    <t>王苗苗</t>
  </si>
  <si>
    <t>高晓宏</t>
  </si>
  <si>
    <t>马常娟</t>
  </si>
  <si>
    <t>王玉清</t>
    <phoneticPr fontId="4" type="noConversion"/>
  </si>
  <si>
    <t>董正梅</t>
    <phoneticPr fontId="4" type="noConversion"/>
  </si>
  <si>
    <t>陈艳红</t>
    <phoneticPr fontId="4" type="noConversion"/>
  </si>
  <si>
    <t>胡宝桂</t>
    <phoneticPr fontId="4" type="noConversion"/>
  </si>
  <si>
    <t>刘亚奇</t>
    <phoneticPr fontId="4" type="noConversion"/>
  </si>
  <si>
    <t>马姣利</t>
    <phoneticPr fontId="4" type="noConversion"/>
  </si>
  <si>
    <t>李淇文</t>
    <phoneticPr fontId="4" type="noConversion"/>
  </si>
  <si>
    <t>序号</t>
    <phoneticPr fontId="2" type="noConversion"/>
  </si>
  <si>
    <t>姓名</t>
    <phoneticPr fontId="2" type="noConversion"/>
  </si>
  <si>
    <t>杨珏</t>
    <phoneticPr fontId="4" type="noConversion"/>
  </si>
  <si>
    <t>王静</t>
  </si>
  <si>
    <t>马莉</t>
  </si>
  <si>
    <t>汤萍</t>
  </si>
  <si>
    <t>田菲</t>
  </si>
  <si>
    <t>王敏</t>
  </si>
  <si>
    <t>时云</t>
  </si>
  <si>
    <t>兰云</t>
  </si>
  <si>
    <t>贾韵</t>
  </si>
  <si>
    <t>刘敏</t>
  </si>
  <si>
    <t>仲霞</t>
  </si>
  <si>
    <t>程芳</t>
  </si>
  <si>
    <t>杨春</t>
  </si>
  <si>
    <t>夏霞</t>
  </si>
  <si>
    <t>许欢</t>
  </si>
  <si>
    <t>袁红</t>
  </si>
  <si>
    <t>袁婷</t>
  </si>
  <si>
    <t>折算前</t>
    <phoneticPr fontId="2" type="noConversion"/>
  </si>
  <si>
    <t>折算后</t>
    <phoneticPr fontId="2" type="noConversion"/>
  </si>
  <si>
    <t>理论考试成绩40%</t>
    <phoneticPr fontId="2" type="noConversion"/>
  </si>
  <si>
    <t>实际操作竞赛60%</t>
    <phoneticPr fontId="2" type="noConversion"/>
  </si>
  <si>
    <t>单位</t>
    <phoneticPr fontId="2" type="noConversion"/>
  </si>
  <si>
    <t>丹江物业</t>
    <phoneticPr fontId="2" type="noConversion"/>
  </si>
  <si>
    <t>大坝景区</t>
    <phoneticPr fontId="2" type="noConversion"/>
  </si>
  <si>
    <t>龙山宾馆</t>
    <phoneticPr fontId="2" type="noConversion"/>
  </si>
  <si>
    <t>商贸分公司</t>
    <phoneticPr fontId="2" type="noConversion"/>
  </si>
  <si>
    <t>武汉分公司</t>
    <phoneticPr fontId="2" type="noConversion"/>
  </si>
  <si>
    <t>总成绩</t>
    <phoneticPr fontId="2" type="noConversion"/>
  </si>
  <si>
    <t>名次</t>
    <phoneticPr fontId="2" type="noConversion"/>
  </si>
  <si>
    <t>序号</t>
    <phoneticPr fontId="2" type="noConversion"/>
  </si>
  <si>
    <t>姓名</t>
    <phoneticPr fontId="2" type="noConversion"/>
  </si>
  <si>
    <t>单位</t>
    <phoneticPr fontId="2" type="noConversion"/>
  </si>
  <si>
    <t>理论考试成绩40%</t>
    <phoneticPr fontId="2" type="noConversion"/>
  </si>
  <si>
    <t>实际操作竞赛60%</t>
    <phoneticPr fontId="2" type="noConversion"/>
  </si>
  <si>
    <t>总成绩</t>
    <phoneticPr fontId="2" type="noConversion"/>
  </si>
  <si>
    <t>名次</t>
    <phoneticPr fontId="2" type="noConversion"/>
  </si>
  <si>
    <t>折算前</t>
    <phoneticPr fontId="2" type="noConversion"/>
  </si>
  <si>
    <t>折算后</t>
    <phoneticPr fontId="2" type="noConversion"/>
  </si>
  <si>
    <t>刘泽文</t>
    <phoneticPr fontId="2" type="noConversion"/>
  </si>
  <si>
    <t>大坝景区</t>
    <phoneticPr fontId="2" type="noConversion"/>
  </si>
  <si>
    <t>王剑</t>
    <phoneticPr fontId="2" type="noConversion"/>
  </si>
  <si>
    <t>孙俊</t>
    <phoneticPr fontId="2" type="noConversion"/>
  </si>
  <si>
    <t>高然</t>
    <phoneticPr fontId="2" type="noConversion"/>
  </si>
  <si>
    <t>徐永涛</t>
    <phoneticPr fontId="2" type="noConversion"/>
  </si>
  <si>
    <t>彭旭平</t>
    <phoneticPr fontId="2" type="noConversion"/>
  </si>
  <si>
    <t>范江华</t>
    <phoneticPr fontId="2" type="noConversion"/>
  </si>
  <si>
    <t>丹江物业</t>
    <phoneticPr fontId="2" type="noConversion"/>
  </si>
  <si>
    <t>张贤林</t>
    <phoneticPr fontId="2" type="noConversion"/>
  </si>
  <si>
    <t>李豹</t>
    <phoneticPr fontId="2" type="noConversion"/>
  </si>
  <si>
    <t>门强</t>
    <phoneticPr fontId="2" type="noConversion"/>
  </si>
  <si>
    <t>黄璞</t>
    <phoneticPr fontId="2" type="noConversion"/>
  </si>
  <si>
    <t>马占海</t>
    <phoneticPr fontId="2" type="noConversion"/>
  </si>
  <si>
    <t>李丹生</t>
    <phoneticPr fontId="2" type="noConversion"/>
  </si>
  <si>
    <t>唐书祥</t>
    <phoneticPr fontId="2" type="noConversion"/>
  </si>
  <si>
    <t>王政</t>
    <phoneticPr fontId="2" type="noConversion"/>
  </si>
  <si>
    <t>龙山宾馆</t>
    <phoneticPr fontId="2" type="noConversion"/>
  </si>
  <si>
    <t>任涛</t>
    <phoneticPr fontId="2" type="noConversion"/>
  </si>
  <si>
    <t>杨国会</t>
    <phoneticPr fontId="2" type="noConversion"/>
  </si>
  <si>
    <t>王欣</t>
    <phoneticPr fontId="2" type="noConversion"/>
  </si>
  <si>
    <t>佘迅</t>
    <phoneticPr fontId="2" type="noConversion"/>
  </si>
  <si>
    <t>全志方</t>
    <phoneticPr fontId="2" type="noConversion"/>
  </si>
  <si>
    <t>赵雁祥</t>
    <phoneticPr fontId="2" type="noConversion"/>
  </si>
  <si>
    <t>商贸</t>
    <phoneticPr fontId="2" type="noConversion"/>
  </si>
  <si>
    <t>吴尧</t>
    <phoneticPr fontId="2" type="noConversion"/>
  </si>
  <si>
    <t>王英</t>
    <phoneticPr fontId="2" type="noConversion"/>
  </si>
  <si>
    <t>张光满</t>
    <phoneticPr fontId="2" type="noConversion"/>
  </si>
  <si>
    <t>松涛山庄</t>
    <phoneticPr fontId="2" type="noConversion"/>
  </si>
  <si>
    <t>陈钢</t>
    <phoneticPr fontId="2" type="noConversion"/>
  </si>
  <si>
    <t>谭运良</t>
    <phoneticPr fontId="2" type="noConversion"/>
  </si>
  <si>
    <t>黄伟</t>
    <phoneticPr fontId="2" type="noConversion"/>
  </si>
  <si>
    <t>武汉分公司</t>
    <phoneticPr fontId="2" type="noConversion"/>
  </si>
  <si>
    <t>舒建宏</t>
    <phoneticPr fontId="2" type="noConversion"/>
  </si>
  <si>
    <t>卢勇</t>
    <phoneticPr fontId="2" type="noConversion"/>
  </si>
  <si>
    <t>费久洋</t>
    <phoneticPr fontId="2" type="noConversion"/>
  </si>
  <si>
    <t>陈正</t>
    <phoneticPr fontId="2" type="noConversion"/>
  </si>
  <si>
    <t>敖建华</t>
    <phoneticPr fontId="2" type="noConversion"/>
  </si>
  <si>
    <t>李刚</t>
    <phoneticPr fontId="2" type="noConversion"/>
  </si>
  <si>
    <t>宋光辉</t>
    <phoneticPr fontId="2" type="noConversion"/>
  </si>
  <si>
    <t>2016年度物业管理技能竞赛个人成绩汇总（客服组）</t>
    <phoneticPr fontId="2" type="noConversion"/>
  </si>
  <si>
    <t>2016年度物业管理技能竞赛个人成绩汇总（综合维护组）</t>
    <phoneticPr fontId="2" type="noConversion"/>
  </si>
  <si>
    <t>丹江物业</t>
    <phoneticPr fontId="2" type="noConversion"/>
  </si>
  <si>
    <t>龙山宾馆</t>
    <phoneticPr fontId="2" type="noConversion"/>
  </si>
  <si>
    <t>2016年度物业管理技能竞赛个人成绩汇总（安防秩序组）</t>
    <phoneticPr fontId="2" type="noConversion"/>
  </si>
  <si>
    <t>余涛</t>
    <phoneticPr fontId="2" type="noConversion"/>
  </si>
  <si>
    <t>龙山宾馆</t>
    <phoneticPr fontId="2" type="noConversion"/>
  </si>
  <si>
    <t>周江</t>
    <phoneticPr fontId="2" type="noConversion"/>
  </si>
  <si>
    <t>刘爽</t>
    <phoneticPr fontId="2" type="noConversion"/>
  </si>
  <si>
    <t>袁功伟</t>
    <phoneticPr fontId="2" type="noConversion"/>
  </si>
  <si>
    <t>商贸分公司</t>
    <phoneticPr fontId="2" type="noConversion"/>
  </si>
  <si>
    <t>陈正麟</t>
    <phoneticPr fontId="2" type="noConversion"/>
  </si>
  <si>
    <t>大坝景区</t>
    <phoneticPr fontId="2" type="noConversion"/>
  </si>
  <si>
    <t>王尧龙</t>
    <phoneticPr fontId="2" type="noConversion"/>
  </si>
  <si>
    <t>武汉分公司</t>
    <phoneticPr fontId="2" type="noConversion"/>
  </si>
  <si>
    <t>毛进平</t>
    <phoneticPr fontId="2" type="noConversion"/>
  </si>
  <si>
    <t>杨瑞</t>
    <phoneticPr fontId="2" type="noConversion"/>
  </si>
  <si>
    <t>兰冬</t>
    <phoneticPr fontId="2" type="noConversion"/>
  </si>
  <si>
    <t>赵华松</t>
    <phoneticPr fontId="2" type="noConversion"/>
  </si>
  <si>
    <t>程贵斌</t>
    <phoneticPr fontId="2" type="noConversion"/>
  </si>
  <si>
    <t>李华</t>
    <phoneticPr fontId="2" type="noConversion"/>
  </si>
  <si>
    <t>严汉</t>
    <phoneticPr fontId="2" type="noConversion"/>
  </si>
  <si>
    <t>杜秉达</t>
    <phoneticPr fontId="2" type="noConversion"/>
  </si>
  <si>
    <t>葛建</t>
    <phoneticPr fontId="2" type="noConversion"/>
  </si>
  <si>
    <t>丹江物业</t>
    <phoneticPr fontId="2" type="noConversion"/>
  </si>
  <si>
    <t>常洁</t>
    <phoneticPr fontId="2" type="noConversion"/>
  </si>
  <si>
    <t>赵朝瑞</t>
    <phoneticPr fontId="2" type="noConversion"/>
  </si>
  <si>
    <t>李红振</t>
    <phoneticPr fontId="2" type="noConversion"/>
  </si>
  <si>
    <t>余宏</t>
    <phoneticPr fontId="2" type="noConversion"/>
  </si>
  <si>
    <t>王家林</t>
    <phoneticPr fontId="2" type="noConversion"/>
  </si>
  <si>
    <t>王静</t>
    <phoneticPr fontId="2" type="noConversion"/>
  </si>
  <si>
    <t>高绶天</t>
    <phoneticPr fontId="2" type="noConversion"/>
  </si>
  <si>
    <t>高原</t>
    <phoneticPr fontId="2" type="noConversion"/>
  </si>
  <si>
    <t>李文胜</t>
    <phoneticPr fontId="2" type="noConversion"/>
  </si>
  <si>
    <t>华伟</t>
    <phoneticPr fontId="2" type="noConversion"/>
  </si>
  <si>
    <t>松涛山庄</t>
    <phoneticPr fontId="2" type="noConversion"/>
  </si>
  <si>
    <t>夏术敏</t>
    <phoneticPr fontId="2" type="noConversion"/>
  </si>
  <si>
    <t>郑秀兵</t>
    <phoneticPr fontId="2" type="noConversion"/>
  </si>
  <si>
    <t>孙丹农</t>
    <phoneticPr fontId="2" type="noConversion"/>
  </si>
  <si>
    <t>刘东</t>
    <phoneticPr fontId="2" type="noConversion"/>
  </si>
  <si>
    <t>王俊彦</t>
    <phoneticPr fontId="2" type="noConversion"/>
  </si>
  <si>
    <t>肖新年</t>
    <phoneticPr fontId="2" type="noConversion"/>
  </si>
  <si>
    <t>张亚鹏</t>
    <phoneticPr fontId="2" type="noConversion"/>
  </si>
  <si>
    <t>孙永民</t>
    <phoneticPr fontId="2" type="noConversion"/>
  </si>
  <si>
    <t>张均</t>
    <phoneticPr fontId="2" type="noConversion"/>
  </si>
  <si>
    <t>陈学杰</t>
    <phoneticPr fontId="2" type="noConversion"/>
  </si>
  <si>
    <t>邹立强</t>
    <phoneticPr fontId="2" type="noConversion"/>
  </si>
  <si>
    <t>杨玉林</t>
    <phoneticPr fontId="2" type="noConversion"/>
  </si>
  <si>
    <t>黄耀民</t>
    <phoneticPr fontId="2" type="noConversion"/>
  </si>
  <si>
    <t>熊迎春</t>
    <phoneticPr fontId="2" type="noConversion"/>
  </si>
  <si>
    <t>2016年度物业管理技能竞赛团队成绩汇总</t>
    <phoneticPr fontId="2" type="noConversion"/>
  </si>
  <si>
    <t>客户服务展示</t>
    <phoneticPr fontId="2" type="noConversion"/>
  </si>
  <si>
    <t>竞赛项目</t>
    <phoneticPr fontId="2" type="noConversion"/>
  </si>
  <si>
    <t>团队成绩</t>
    <phoneticPr fontId="2" type="noConversion"/>
  </si>
  <si>
    <t>大坝景区</t>
    <phoneticPr fontId="2" type="noConversion"/>
  </si>
  <si>
    <t>松涛山庄</t>
  </si>
  <si>
    <t>综合维护</t>
    <phoneticPr fontId="2" type="noConversion"/>
  </si>
  <si>
    <t>安防与秩序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</si>
  <si>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</si>
  <si>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</si>
  <si>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</si>
  <si>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小计</t>
    <phoneticPr fontId="2" type="noConversion"/>
  </si>
  <si>
    <t>小组成绩排名</t>
    <phoneticPr fontId="2" type="noConversion"/>
  </si>
  <si>
    <t>总成绩</t>
    <phoneticPr fontId="2" type="noConversion"/>
  </si>
  <si>
    <t>团队总成绩排名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</si>
</sst>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 ;[Red]\-0.00\ "/>
    <numFmt numFmtId="178" formatCode="0_ "/>
  </numFmts>
  <fonts count="1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方正小标宋简体"/>
      <family val="3"/>
      <charset val="134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华文仿宋"/>
      <family val="3"/>
      <charset val="134"/>
    </font>
    <font>
      <sz val="11"/>
      <name val="宋体"/>
      <family val="3"/>
      <charset val="134"/>
    </font>
    <font>
      <sz val="11"/>
      <name val="华文仿宋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0" workbookViewId="0">
      <selection activeCell="D27" sqref="D27"/>
    </sheetView>
  </sheetViews>
  <sheetFormatPr defaultRowHeight="13.5"/>
  <cols>
    <col min="1" max="1" width="4.125" customWidth="1"/>
    <col min="2" max="3" width="8.625" customWidth="1"/>
    <col min="5" max="5" width="9.5" bestFit="1" customWidth="1"/>
    <col min="7" max="9" width="9.5" bestFit="1" customWidth="1"/>
  </cols>
  <sheetData>
    <row r="1" spans="1:10" ht="22.5">
      <c r="A1" s="37" t="s">
        <v>156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7" customHeight="1">
      <c r="A2" s="26" t="s">
        <v>26</v>
      </c>
      <c r="B2" s="6" t="s">
        <v>158</v>
      </c>
      <c r="C2" s="32" t="s">
        <v>159</v>
      </c>
      <c r="D2" s="32"/>
      <c r="E2" s="4" t="s">
        <v>54</v>
      </c>
      <c r="F2" s="13" t="s">
        <v>109</v>
      </c>
      <c r="G2" s="13" t="s">
        <v>108</v>
      </c>
      <c r="H2" s="6" t="s">
        <v>160</v>
      </c>
      <c r="I2" s="4" t="s">
        <v>116</v>
      </c>
      <c r="J2" s="13" t="s">
        <v>94</v>
      </c>
    </row>
    <row r="3" spans="1:10" ht="27" customHeight="1">
      <c r="A3" s="32" t="s">
        <v>164</v>
      </c>
      <c r="B3" s="36" t="s">
        <v>157</v>
      </c>
      <c r="C3" s="36" t="s">
        <v>47</v>
      </c>
      <c r="D3" s="6" t="s">
        <v>45</v>
      </c>
      <c r="E3" s="27">
        <v>419</v>
      </c>
      <c r="F3" s="27">
        <v>486.5</v>
      </c>
      <c r="G3" s="27">
        <v>418.1</v>
      </c>
      <c r="H3" s="27">
        <v>472.3</v>
      </c>
      <c r="I3" s="27">
        <f>148.5*2</f>
        <v>297</v>
      </c>
      <c r="J3" s="27">
        <f>143.3*2</f>
        <v>286.60000000000002</v>
      </c>
    </row>
    <row r="4" spans="1:10" ht="27" customHeight="1">
      <c r="A4" s="32"/>
      <c r="B4" s="36"/>
      <c r="C4" s="36"/>
      <c r="D4" s="6" t="s">
        <v>46</v>
      </c>
      <c r="E4" s="27">
        <v>167.6</v>
      </c>
      <c r="F4" s="27">
        <v>194.6</v>
      </c>
      <c r="G4" s="27">
        <v>167.24</v>
      </c>
      <c r="H4" s="27">
        <v>188.92</v>
      </c>
      <c r="I4" s="27">
        <f>59.4*2</f>
        <v>118.8</v>
      </c>
      <c r="J4" s="27">
        <f>57.32*2</f>
        <v>114.64</v>
      </c>
    </row>
    <row r="5" spans="1:10" ht="27" customHeight="1">
      <c r="A5" s="32"/>
      <c r="B5" s="36"/>
      <c r="C5" s="36" t="s">
        <v>48</v>
      </c>
      <c r="D5" s="6" t="s">
        <v>45</v>
      </c>
      <c r="E5" s="27">
        <v>1107.32</v>
      </c>
      <c r="F5" s="27">
        <v>1115.2</v>
      </c>
      <c r="G5" s="27">
        <v>1075.08</v>
      </c>
      <c r="H5" s="27">
        <v>1124.58</v>
      </c>
      <c r="I5" s="27">
        <f>503.3*2</f>
        <v>1006.6</v>
      </c>
      <c r="J5" s="27">
        <f>501.16*2</f>
        <v>1002.32</v>
      </c>
    </row>
    <row r="6" spans="1:10" ht="27" customHeight="1">
      <c r="A6" s="32"/>
      <c r="B6" s="36"/>
      <c r="C6" s="36"/>
      <c r="D6" s="6" t="s">
        <v>46</v>
      </c>
      <c r="E6" s="27">
        <v>664.39199999999994</v>
      </c>
      <c r="F6" s="27">
        <v>669.12</v>
      </c>
      <c r="G6" s="27">
        <v>645.04799999999989</v>
      </c>
      <c r="H6" s="27">
        <v>674.74799999999993</v>
      </c>
      <c r="I6" s="27">
        <f>301.98*2</f>
        <v>603.96</v>
      </c>
      <c r="J6" s="27">
        <f>300.696*2</f>
        <v>601.39200000000005</v>
      </c>
    </row>
    <row r="7" spans="1:10" ht="27" customHeight="1">
      <c r="A7" s="32"/>
      <c r="B7" s="36"/>
      <c r="C7" s="36" t="s">
        <v>167</v>
      </c>
      <c r="D7" s="36"/>
      <c r="E7" s="27">
        <f t="shared" ref="E7:J7" si="0">E4+E6</f>
        <v>831.99199999999996</v>
      </c>
      <c r="F7" s="27">
        <f t="shared" si="0"/>
        <v>863.72</v>
      </c>
      <c r="G7" s="27">
        <f t="shared" si="0"/>
        <v>812.2879999999999</v>
      </c>
      <c r="H7" s="27">
        <f t="shared" si="0"/>
        <v>863.66799999999989</v>
      </c>
      <c r="I7" s="27">
        <f t="shared" si="0"/>
        <v>722.76</v>
      </c>
      <c r="J7" s="27">
        <f t="shared" si="0"/>
        <v>716.03200000000004</v>
      </c>
    </row>
    <row r="8" spans="1:10" ht="27" customHeight="1">
      <c r="A8" s="33" t="s">
        <v>168</v>
      </c>
      <c r="B8" s="34"/>
      <c r="C8" s="34"/>
      <c r="D8" s="35"/>
      <c r="E8" s="28">
        <v>3</v>
      </c>
      <c r="F8" s="28">
        <v>1</v>
      </c>
      <c r="G8" s="28">
        <v>4</v>
      </c>
      <c r="H8" s="28">
        <v>2</v>
      </c>
      <c r="I8" s="28">
        <v>5</v>
      </c>
      <c r="J8" s="28">
        <v>6</v>
      </c>
    </row>
    <row r="9" spans="1:10" ht="27" customHeight="1">
      <c r="A9" s="32" t="s">
        <v>165</v>
      </c>
      <c r="B9" s="36" t="s">
        <v>162</v>
      </c>
      <c r="C9" s="36" t="s">
        <v>47</v>
      </c>
      <c r="D9" s="6" t="s">
        <v>45</v>
      </c>
      <c r="E9" s="27">
        <v>369.8</v>
      </c>
      <c r="F9" s="27">
        <v>353</v>
      </c>
      <c r="G9" s="27">
        <v>322.8</v>
      </c>
      <c r="H9" s="27">
        <v>320.10000000000002</v>
      </c>
      <c r="I9" s="27">
        <v>320</v>
      </c>
      <c r="J9" s="27">
        <v>240.4</v>
      </c>
    </row>
    <row r="10" spans="1:10" ht="27" customHeight="1">
      <c r="A10" s="32"/>
      <c r="B10" s="36"/>
      <c r="C10" s="36"/>
      <c r="D10" s="6" t="s">
        <v>46</v>
      </c>
      <c r="E10" s="27">
        <v>147.91999999999999</v>
      </c>
      <c r="F10" s="27">
        <v>141.19999999999999</v>
      </c>
      <c r="G10" s="27">
        <v>129.12</v>
      </c>
      <c r="H10" s="27">
        <v>128.04</v>
      </c>
      <c r="I10" s="27">
        <v>128</v>
      </c>
      <c r="J10" s="27">
        <v>96.16</v>
      </c>
    </row>
    <row r="11" spans="1:10" ht="27" customHeight="1">
      <c r="A11" s="32"/>
      <c r="B11" s="36"/>
      <c r="C11" s="36" t="s">
        <v>48</v>
      </c>
      <c r="D11" s="6" t="s">
        <v>45</v>
      </c>
      <c r="E11" s="27">
        <v>2117</v>
      </c>
      <c r="F11" s="27">
        <v>1923</v>
      </c>
      <c r="G11" s="27">
        <v>2088.5</v>
      </c>
      <c r="H11" s="27">
        <v>1858</v>
      </c>
      <c r="I11" s="27">
        <v>1973</v>
      </c>
      <c r="J11" s="27">
        <v>2097</v>
      </c>
    </row>
    <row r="12" spans="1:10" ht="27" customHeight="1">
      <c r="A12" s="32"/>
      <c r="B12" s="36"/>
      <c r="C12" s="36"/>
      <c r="D12" s="6" t="s">
        <v>46</v>
      </c>
      <c r="E12" s="27">
        <v>1270.2</v>
      </c>
      <c r="F12" s="27">
        <v>1153.8</v>
      </c>
      <c r="G12" s="27">
        <v>1253.0999999999999</v>
      </c>
      <c r="H12" s="27">
        <v>1114.8</v>
      </c>
      <c r="I12" s="27">
        <v>1183.8</v>
      </c>
      <c r="J12" s="27">
        <v>1258.2</v>
      </c>
    </row>
    <row r="13" spans="1:10" ht="27" customHeight="1">
      <c r="A13" s="32"/>
      <c r="B13" s="36"/>
      <c r="C13" s="36" t="s">
        <v>167</v>
      </c>
      <c r="D13" s="36"/>
      <c r="E13" s="25">
        <f t="shared" ref="E13:J13" si="1">E10+E12</f>
        <v>1418.1200000000001</v>
      </c>
      <c r="F13" s="29">
        <f t="shared" si="1"/>
        <v>1295</v>
      </c>
      <c r="G13" s="25">
        <f t="shared" si="1"/>
        <v>1382.2199999999998</v>
      </c>
      <c r="H13" s="25">
        <f t="shared" si="1"/>
        <v>1242.8399999999999</v>
      </c>
      <c r="I13" s="25">
        <f t="shared" si="1"/>
        <v>1311.8</v>
      </c>
      <c r="J13" s="25">
        <f t="shared" si="1"/>
        <v>1354.3600000000001</v>
      </c>
    </row>
    <row r="14" spans="1:10" ht="27" customHeight="1">
      <c r="A14" s="33" t="s">
        <v>168</v>
      </c>
      <c r="B14" s="34"/>
      <c r="C14" s="34"/>
      <c r="D14" s="35"/>
      <c r="E14" s="25">
        <v>1</v>
      </c>
      <c r="F14" s="28">
        <v>5</v>
      </c>
      <c r="G14" s="25">
        <v>2</v>
      </c>
      <c r="H14" s="25">
        <v>6</v>
      </c>
      <c r="I14" s="25">
        <v>4</v>
      </c>
      <c r="J14" s="25">
        <v>3</v>
      </c>
    </row>
    <row r="15" spans="1:10" ht="27" customHeight="1">
      <c r="A15" s="32" t="s">
        <v>166</v>
      </c>
      <c r="B15" s="36" t="s">
        <v>163</v>
      </c>
      <c r="C15" s="36" t="s">
        <v>47</v>
      </c>
      <c r="D15" s="6" t="s">
        <v>45</v>
      </c>
      <c r="E15" s="24">
        <v>365.1</v>
      </c>
      <c r="F15" s="24">
        <v>379.6</v>
      </c>
      <c r="G15" s="24">
        <v>354.2</v>
      </c>
      <c r="H15" s="24">
        <v>397.8</v>
      </c>
      <c r="I15" s="27">
        <v>412.4</v>
      </c>
      <c r="J15" s="27">
        <v>318.39999999999998</v>
      </c>
    </row>
    <row r="16" spans="1:10" ht="27" customHeight="1">
      <c r="A16" s="32"/>
      <c r="B16" s="36"/>
      <c r="C16" s="36"/>
      <c r="D16" s="6" t="s">
        <v>46</v>
      </c>
      <c r="E16" s="24">
        <v>146.04</v>
      </c>
      <c r="F16" s="24">
        <v>151.84</v>
      </c>
      <c r="G16" s="24">
        <v>141.68</v>
      </c>
      <c r="H16" s="24">
        <v>159.12</v>
      </c>
      <c r="I16" s="27">
        <v>164.96</v>
      </c>
      <c r="J16" s="27">
        <v>127.36</v>
      </c>
    </row>
    <row r="17" spans="1:10" ht="27" customHeight="1">
      <c r="A17" s="32"/>
      <c r="B17" s="36"/>
      <c r="C17" s="36" t="s">
        <v>48</v>
      </c>
      <c r="D17" s="6" t="s">
        <v>45</v>
      </c>
      <c r="E17" s="24">
        <v>488.63021946478165</v>
      </c>
      <c r="F17" s="24">
        <v>507.41443013726052</v>
      </c>
      <c r="G17" s="24">
        <v>407.98144411611486</v>
      </c>
      <c r="H17" s="24">
        <v>461.82867553904259</v>
      </c>
      <c r="I17" s="27">
        <v>459.14462570681047</v>
      </c>
      <c r="J17" s="27">
        <v>403.90209286024776</v>
      </c>
    </row>
    <row r="18" spans="1:10" ht="27" customHeight="1">
      <c r="A18" s="32"/>
      <c r="B18" s="36"/>
      <c r="C18" s="36"/>
      <c r="D18" s="6" t="s">
        <v>46</v>
      </c>
      <c r="E18" s="24">
        <v>293.17813167886897</v>
      </c>
      <c r="F18" s="24">
        <v>304.44865808235636</v>
      </c>
      <c r="G18" s="24">
        <v>244.78886646966887</v>
      </c>
      <c r="H18" s="24">
        <v>277.09720532342561</v>
      </c>
      <c r="I18" s="27">
        <v>275.48677542408626</v>
      </c>
      <c r="J18" s="27">
        <v>242.34125571614862</v>
      </c>
    </row>
    <row r="19" spans="1:10" ht="27" customHeight="1">
      <c r="A19" s="32"/>
      <c r="B19" s="36"/>
      <c r="C19" s="36" t="s">
        <v>167</v>
      </c>
      <c r="D19" s="36"/>
      <c r="E19" s="27">
        <f t="shared" ref="E19:J19" si="2">E16+E18</f>
        <v>439.21813167886899</v>
      </c>
      <c r="F19" s="27">
        <f t="shared" si="2"/>
        <v>456.28865808235639</v>
      </c>
      <c r="G19" s="27">
        <f t="shared" si="2"/>
        <v>386.46886646966891</v>
      </c>
      <c r="H19" s="27">
        <f t="shared" si="2"/>
        <v>436.21720532342562</v>
      </c>
      <c r="I19" s="27">
        <f t="shared" si="2"/>
        <v>440.44677542408624</v>
      </c>
      <c r="J19" s="27">
        <f t="shared" si="2"/>
        <v>369.70125571614864</v>
      </c>
    </row>
    <row r="20" spans="1:10" ht="27" customHeight="1">
      <c r="A20" s="33" t="s">
        <v>168</v>
      </c>
      <c r="B20" s="34"/>
      <c r="C20" s="34"/>
      <c r="D20" s="35"/>
      <c r="E20" s="28">
        <v>3</v>
      </c>
      <c r="F20" s="28">
        <v>1</v>
      </c>
      <c r="G20" s="28">
        <v>5</v>
      </c>
      <c r="H20" s="28">
        <v>4</v>
      </c>
      <c r="I20" s="28">
        <v>2</v>
      </c>
      <c r="J20" s="28">
        <v>6</v>
      </c>
    </row>
    <row r="21" spans="1:10" ht="27" customHeight="1">
      <c r="A21" s="32" t="s">
        <v>169</v>
      </c>
      <c r="B21" s="32"/>
      <c r="C21" s="32"/>
      <c r="D21" s="32"/>
      <c r="E21" s="27">
        <f t="shared" ref="E21:J21" si="3">E7+E13+E19</f>
        <v>2689.3301316788693</v>
      </c>
      <c r="F21" s="27">
        <f t="shared" si="3"/>
        <v>2615.0086580823568</v>
      </c>
      <c r="G21" s="27">
        <f t="shared" si="3"/>
        <v>2580.9768664696685</v>
      </c>
      <c r="H21" s="27">
        <f t="shared" si="3"/>
        <v>2542.7252053234256</v>
      </c>
      <c r="I21" s="27">
        <f t="shared" si="3"/>
        <v>2475.0067754240863</v>
      </c>
      <c r="J21" s="27">
        <f t="shared" si="3"/>
        <v>2440.0932557161491</v>
      </c>
    </row>
    <row r="22" spans="1:10" ht="27" customHeight="1">
      <c r="A22" s="33" t="s">
        <v>170</v>
      </c>
      <c r="B22" s="34"/>
      <c r="C22" s="34"/>
      <c r="D22" s="35"/>
      <c r="E22" s="25">
        <v>1</v>
      </c>
      <c r="F22" s="25">
        <v>2</v>
      </c>
      <c r="G22" s="25">
        <v>3</v>
      </c>
      <c r="H22" s="25">
        <v>4</v>
      </c>
      <c r="I22" s="25">
        <v>5</v>
      </c>
      <c r="J22" s="25">
        <v>6</v>
      </c>
    </row>
  </sheetData>
  <mergeCells count="22">
    <mergeCell ref="A1:J1"/>
    <mergeCell ref="A3:A7"/>
    <mergeCell ref="A9:A13"/>
    <mergeCell ref="A15:A19"/>
    <mergeCell ref="C2:D2"/>
    <mergeCell ref="B3:B7"/>
    <mergeCell ref="B9:B13"/>
    <mergeCell ref="B15:B19"/>
    <mergeCell ref="C7:D7"/>
    <mergeCell ref="C13:D13"/>
    <mergeCell ref="C19:D19"/>
    <mergeCell ref="C3:C4"/>
    <mergeCell ref="C5:C6"/>
    <mergeCell ref="C9:C10"/>
    <mergeCell ref="C11:C12"/>
    <mergeCell ref="A21:D21"/>
    <mergeCell ref="A22:D22"/>
    <mergeCell ref="A8:D8"/>
    <mergeCell ref="A14:D14"/>
    <mergeCell ref="A20:D20"/>
    <mergeCell ref="C15:C16"/>
    <mergeCell ref="C17:C18"/>
  </mergeCells>
  <phoneticPr fontId="2" type="noConversion"/>
  <pageMargins left="0.47" right="0.47" top="1" bottom="1" header="0.5" footer="0.5"/>
  <pageSetup paperSize="9"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L37" sqref="L37"/>
    </sheetView>
  </sheetViews>
  <sheetFormatPr defaultRowHeight="13.5"/>
  <cols>
    <col min="1" max="1" width="4.375" customWidth="1"/>
    <col min="3" max="3" width="10.75" style="5" customWidth="1"/>
    <col min="4" max="5" width="7.5" bestFit="1" customWidth="1"/>
  </cols>
  <sheetData>
    <row r="1" spans="1:9" ht="22.5">
      <c r="A1" s="37" t="s">
        <v>106</v>
      </c>
      <c r="B1" s="37"/>
      <c r="C1" s="37"/>
      <c r="D1" s="37"/>
      <c r="E1" s="37"/>
      <c r="F1" s="37"/>
      <c r="G1" s="37"/>
      <c r="H1" s="37"/>
      <c r="I1" s="37"/>
    </row>
    <row r="2" spans="1:9">
      <c r="A2" s="32" t="s">
        <v>26</v>
      </c>
      <c r="B2" s="32" t="s">
        <v>27</v>
      </c>
      <c r="C2" s="40" t="s">
        <v>49</v>
      </c>
      <c r="D2" s="32" t="s">
        <v>47</v>
      </c>
      <c r="E2" s="32"/>
      <c r="F2" s="32" t="s">
        <v>48</v>
      </c>
      <c r="G2" s="32"/>
      <c r="H2" s="38" t="s">
        <v>55</v>
      </c>
      <c r="I2" s="38" t="s">
        <v>56</v>
      </c>
    </row>
    <row r="3" spans="1:9">
      <c r="A3" s="32"/>
      <c r="B3" s="32"/>
      <c r="C3" s="40"/>
      <c r="D3" s="6" t="s">
        <v>45</v>
      </c>
      <c r="E3" s="8" t="s">
        <v>46</v>
      </c>
      <c r="F3" s="6" t="s">
        <v>45</v>
      </c>
      <c r="G3" s="8" t="s">
        <v>46</v>
      </c>
      <c r="H3" s="39"/>
      <c r="I3" s="39"/>
    </row>
    <row r="4" spans="1:9">
      <c r="A4" s="6">
        <v>1</v>
      </c>
      <c r="B4" s="3" t="s">
        <v>35</v>
      </c>
      <c r="C4" s="3" t="s">
        <v>52</v>
      </c>
      <c r="D4" s="7">
        <v>90.4</v>
      </c>
      <c r="E4" s="9">
        <f t="shared" ref="E4:E46" si="0">D4*40%</f>
        <v>36.160000000000004</v>
      </c>
      <c r="F4" s="7">
        <v>189.1</v>
      </c>
      <c r="G4" s="9">
        <f t="shared" ref="G4:G46" si="1">F4*60%</f>
        <v>113.46</v>
      </c>
      <c r="H4" s="9">
        <f t="shared" ref="H4:H46" si="2">E4+G4</f>
        <v>149.62</v>
      </c>
      <c r="I4" s="6">
        <v>1</v>
      </c>
    </row>
    <row r="5" spans="1:9">
      <c r="A5" s="6">
        <v>2</v>
      </c>
      <c r="B5" s="2" t="s">
        <v>33</v>
      </c>
      <c r="C5" s="2" t="s">
        <v>51</v>
      </c>
      <c r="D5" s="7">
        <v>93.4</v>
      </c>
      <c r="E5" s="9">
        <f t="shared" si="0"/>
        <v>37.360000000000007</v>
      </c>
      <c r="F5" s="7">
        <v>182.66</v>
      </c>
      <c r="G5" s="9">
        <f t="shared" si="1"/>
        <v>109.59599999999999</v>
      </c>
      <c r="H5" s="9">
        <f t="shared" si="2"/>
        <v>146.95599999999999</v>
      </c>
      <c r="I5" s="6">
        <v>2</v>
      </c>
    </row>
    <row r="6" spans="1:9">
      <c r="A6" s="6">
        <v>3</v>
      </c>
      <c r="B6" s="2" t="s">
        <v>8</v>
      </c>
      <c r="C6" s="2" t="s">
        <v>51</v>
      </c>
      <c r="D6" s="7">
        <v>81.2</v>
      </c>
      <c r="E6" s="9">
        <f t="shared" si="0"/>
        <v>32.480000000000004</v>
      </c>
      <c r="F6" s="7">
        <v>190.54000000000002</v>
      </c>
      <c r="G6" s="9">
        <f t="shared" si="1"/>
        <v>114.32400000000001</v>
      </c>
      <c r="H6" s="9">
        <f t="shared" si="2"/>
        <v>146.80400000000003</v>
      </c>
      <c r="I6" s="6">
        <v>3</v>
      </c>
    </row>
    <row r="7" spans="1:9">
      <c r="A7" s="6">
        <v>4</v>
      </c>
      <c r="B7" s="4" t="s">
        <v>22</v>
      </c>
      <c r="C7" s="4" t="s">
        <v>54</v>
      </c>
      <c r="D7" s="7">
        <v>93</v>
      </c>
      <c r="E7" s="9">
        <f t="shared" si="0"/>
        <v>37.200000000000003</v>
      </c>
      <c r="F7" s="7">
        <v>182.18</v>
      </c>
      <c r="G7" s="9">
        <f t="shared" si="1"/>
        <v>109.30800000000001</v>
      </c>
      <c r="H7" s="9">
        <f t="shared" si="2"/>
        <v>146.50800000000001</v>
      </c>
      <c r="I7" s="6">
        <v>4</v>
      </c>
    </row>
    <row r="8" spans="1:9">
      <c r="A8" s="6">
        <v>5</v>
      </c>
      <c r="B8" s="1" t="s">
        <v>2</v>
      </c>
      <c r="C8" s="6" t="s">
        <v>50</v>
      </c>
      <c r="D8" s="7">
        <v>85.4</v>
      </c>
      <c r="E8" s="9">
        <f t="shared" si="0"/>
        <v>34.160000000000004</v>
      </c>
      <c r="F8" s="7">
        <v>187.1</v>
      </c>
      <c r="G8" s="9">
        <f t="shared" si="1"/>
        <v>112.25999999999999</v>
      </c>
      <c r="H8" s="9">
        <f t="shared" si="2"/>
        <v>146.41999999999999</v>
      </c>
      <c r="I8" s="6">
        <v>5</v>
      </c>
    </row>
    <row r="9" spans="1:9">
      <c r="A9" s="6">
        <v>6</v>
      </c>
      <c r="B9" s="2" t="s">
        <v>34</v>
      </c>
      <c r="C9" s="2" t="s">
        <v>51</v>
      </c>
      <c r="D9" s="7">
        <v>81.599999999999994</v>
      </c>
      <c r="E9" s="9">
        <f t="shared" si="0"/>
        <v>32.64</v>
      </c>
      <c r="F9" s="7">
        <v>188.94</v>
      </c>
      <c r="G9" s="9">
        <f t="shared" si="1"/>
        <v>113.36399999999999</v>
      </c>
      <c r="H9" s="9">
        <f t="shared" si="2"/>
        <v>146.00399999999999</v>
      </c>
      <c r="I9" s="6">
        <v>6</v>
      </c>
    </row>
    <row r="10" spans="1:9">
      <c r="A10" s="6">
        <v>7</v>
      </c>
      <c r="B10" s="3" t="s">
        <v>36</v>
      </c>
      <c r="C10" s="3" t="s">
        <v>52</v>
      </c>
      <c r="D10" s="7">
        <v>77.099999999999994</v>
      </c>
      <c r="E10" s="9">
        <f t="shared" si="0"/>
        <v>30.84</v>
      </c>
      <c r="F10" s="7">
        <v>190.1</v>
      </c>
      <c r="G10" s="9">
        <f t="shared" si="1"/>
        <v>114.05999999999999</v>
      </c>
      <c r="H10" s="9">
        <f t="shared" si="2"/>
        <v>144.89999999999998</v>
      </c>
      <c r="I10" s="6">
        <v>7</v>
      </c>
    </row>
    <row r="11" spans="1:9">
      <c r="A11" s="6">
        <v>8</v>
      </c>
      <c r="B11" s="2" t="s">
        <v>13</v>
      </c>
      <c r="C11" s="2" t="s">
        <v>51</v>
      </c>
      <c r="D11" s="7">
        <v>74.5</v>
      </c>
      <c r="E11" s="9">
        <f t="shared" si="0"/>
        <v>29.8</v>
      </c>
      <c r="F11" s="7">
        <v>191.56</v>
      </c>
      <c r="G11" s="9">
        <f t="shared" si="1"/>
        <v>114.93599999999999</v>
      </c>
      <c r="H11" s="9">
        <f t="shared" si="2"/>
        <v>144.73599999999999</v>
      </c>
      <c r="I11" s="6">
        <v>8</v>
      </c>
    </row>
    <row r="12" spans="1:9">
      <c r="A12" s="6">
        <v>9</v>
      </c>
      <c r="B12" s="3" t="s">
        <v>16</v>
      </c>
      <c r="C12" s="3" t="s">
        <v>52</v>
      </c>
      <c r="D12" s="7">
        <v>88.8</v>
      </c>
      <c r="E12" s="9">
        <f t="shared" si="0"/>
        <v>35.520000000000003</v>
      </c>
      <c r="F12" s="7">
        <v>181.24</v>
      </c>
      <c r="G12" s="9">
        <f t="shared" si="1"/>
        <v>108.744</v>
      </c>
      <c r="H12" s="9">
        <f t="shared" si="2"/>
        <v>144.26400000000001</v>
      </c>
      <c r="I12" s="6">
        <v>9</v>
      </c>
    </row>
    <row r="13" spans="1:9">
      <c r="A13" s="6">
        <v>10</v>
      </c>
      <c r="B13" s="3" t="s">
        <v>18</v>
      </c>
      <c r="C13" s="3" t="s">
        <v>52</v>
      </c>
      <c r="D13" s="7">
        <v>82.9</v>
      </c>
      <c r="E13" s="9">
        <f t="shared" si="0"/>
        <v>33.160000000000004</v>
      </c>
      <c r="F13" s="7">
        <v>181.85999999999999</v>
      </c>
      <c r="G13" s="9">
        <f t="shared" si="1"/>
        <v>109.11599999999999</v>
      </c>
      <c r="H13" s="9">
        <f t="shared" si="2"/>
        <v>142.27599999999998</v>
      </c>
      <c r="I13" s="6">
        <v>10</v>
      </c>
    </row>
    <row r="14" spans="1:9">
      <c r="A14" s="6">
        <v>11</v>
      </c>
      <c r="B14" s="4" t="s">
        <v>23</v>
      </c>
      <c r="C14" s="4" t="s">
        <v>54</v>
      </c>
      <c r="D14" s="7">
        <v>72.2</v>
      </c>
      <c r="E14" s="9">
        <f t="shared" si="0"/>
        <v>28.880000000000003</v>
      </c>
      <c r="F14" s="7">
        <v>188</v>
      </c>
      <c r="G14" s="9">
        <f t="shared" si="1"/>
        <v>112.8</v>
      </c>
      <c r="H14" s="9">
        <f t="shared" si="2"/>
        <v>141.68</v>
      </c>
      <c r="I14" s="6">
        <v>11</v>
      </c>
    </row>
    <row r="15" spans="1:9">
      <c r="A15" s="6">
        <v>12</v>
      </c>
      <c r="B15" s="3" t="s">
        <v>37</v>
      </c>
      <c r="C15" s="3" t="s">
        <v>52</v>
      </c>
      <c r="D15" s="7">
        <v>71.5</v>
      </c>
      <c r="E15" s="9">
        <f t="shared" si="0"/>
        <v>28.6</v>
      </c>
      <c r="F15" s="7">
        <v>188.3</v>
      </c>
      <c r="G15" s="9">
        <f t="shared" si="1"/>
        <v>112.98</v>
      </c>
      <c r="H15" s="9">
        <f t="shared" si="2"/>
        <v>141.58000000000001</v>
      </c>
      <c r="I15" s="6">
        <v>12</v>
      </c>
    </row>
    <row r="16" spans="1:9">
      <c r="A16" s="6">
        <v>13</v>
      </c>
      <c r="B16" s="3" t="s">
        <v>17</v>
      </c>
      <c r="C16" s="3" t="s">
        <v>52</v>
      </c>
      <c r="D16" s="7">
        <v>75.8</v>
      </c>
      <c r="E16" s="9">
        <f t="shared" si="0"/>
        <v>30.32</v>
      </c>
      <c r="F16" s="7">
        <v>184.6</v>
      </c>
      <c r="G16" s="9">
        <f t="shared" si="1"/>
        <v>110.75999999999999</v>
      </c>
      <c r="H16" s="9">
        <f t="shared" si="2"/>
        <v>141.07999999999998</v>
      </c>
      <c r="I16" s="6">
        <v>13</v>
      </c>
    </row>
    <row r="17" spans="1:9">
      <c r="A17" s="6">
        <v>14</v>
      </c>
      <c r="B17" s="2" t="s">
        <v>12</v>
      </c>
      <c r="C17" s="2" t="s">
        <v>51</v>
      </c>
      <c r="D17" s="7">
        <v>68.8</v>
      </c>
      <c r="E17" s="9">
        <f t="shared" si="0"/>
        <v>27.52</v>
      </c>
      <c r="F17" s="7">
        <v>187.2</v>
      </c>
      <c r="G17" s="9">
        <f t="shared" si="1"/>
        <v>112.32</v>
      </c>
      <c r="H17" s="9">
        <f t="shared" si="2"/>
        <v>139.84</v>
      </c>
      <c r="I17" s="6">
        <v>14</v>
      </c>
    </row>
    <row r="18" spans="1:9">
      <c r="A18" s="6">
        <v>15</v>
      </c>
      <c r="B18" s="2" t="s">
        <v>11</v>
      </c>
      <c r="C18" s="2" t="s">
        <v>51</v>
      </c>
      <c r="D18" s="7">
        <v>72.8</v>
      </c>
      <c r="E18" s="9">
        <f t="shared" si="0"/>
        <v>29.12</v>
      </c>
      <c r="F18" s="7">
        <v>183.68</v>
      </c>
      <c r="G18" s="9">
        <f t="shared" si="1"/>
        <v>110.208</v>
      </c>
      <c r="H18" s="9">
        <f t="shared" si="2"/>
        <v>139.328</v>
      </c>
      <c r="I18" s="6">
        <v>15</v>
      </c>
    </row>
    <row r="19" spans="1:9">
      <c r="A19" s="6">
        <v>16</v>
      </c>
      <c r="B19" s="4" t="s">
        <v>44</v>
      </c>
      <c r="C19" s="4" t="s">
        <v>54</v>
      </c>
      <c r="D19" s="7">
        <v>68</v>
      </c>
      <c r="E19" s="9">
        <f t="shared" si="0"/>
        <v>27.200000000000003</v>
      </c>
      <c r="F19" s="7">
        <v>186.6</v>
      </c>
      <c r="G19" s="9">
        <f t="shared" si="1"/>
        <v>111.96</v>
      </c>
      <c r="H19" s="9">
        <f t="shared" si="2"/>
        <v>139.16</v>
      </c>
      <c r="I19" s="6">
        <v>16</v>
      </c>
    </row>
    <row r="20" spans="1:9">
      <c r="A20" s="6">
        <v>17</v>
      </c>
      <c r="B20" s="4" t="s">
        <v>43</v>
      </c>
      <c r="C20" s="4" t="s">
        <v>54</v>
      </c>
      <c r="D20" s="7">
        <v>70.400000000000006</v>
      </c>
      <c r="E20" s="9">
        <f t="shared" si="0"/>
        <v>28.160000000000004</v>
      </c>
      <c r="F20" s="7">
        <v>184.38</v>
      </c>
      <c r="G20" s="9">
        <f t="shared" si="1"/>
        <v>110.628</v>
      </c>
      <c r="H20" s="9">
        <f t="shared" si="2"/>
        <v>138.78800000000001</v>
      </c>
      <c r="I20" s="6">
        <v>17</v>
      </c>
    </row>
    <row r="21" spans="1:9">
      <c r="A21" s="6">
        <v>18</v>
      </c>
      <c r="B21" s="1" t="s">
        <v>29</v>
      </c>
      <c r="C21" s="6" t="s">
        <v>50</v>
      </c>
      <c r="D21" s="7">
        <v>80.400000000000006</v>
      </c>
      <c r="E21" s="9">
        <f t="shared" si="0"/>
        <v>32.160000000000004</v>
      </c>
      <c r="F21" s="7">
        <v>176.76</v>
      </c>
      <c r="G21" s="9">
        <f t="shared" si="1"/>
        <v>106.056</v>
      </c>
      <c r="H21" s="9">
        <f t="shared" si="2"/>
        <v>138.21600000000001</v>
      </c>
      <c r="I21" s="6">
        <v>18</v>
      </c>
    </row>
    <row r="22" spans="1:9">
      <c r="A22" s="6">
        <v>19</v>
      </c>
      <c r="B22" s="2" t="s">
        <v>7</v>
      </c>
      <c r="C22" s="2" t="s">
        <v>51</v>
      </c>
      <c r="D22" s="7">
        <v>59.2</v>
      </c>
      <c r="E22" s="9">
        <f t="shared" si="0"/>
        <v>23.680000000000003</v>
      </c>
      <c r="F22" s="7">
        <v>188.12</v>
      </c>
      <c r="G22" s="9">
        <f t="shared" si="1"/>
        <v>112.872</v>
      </c>
      <c r="H22" s="9">
        <f t="shared" si="2"/>
        <v>136.55199999999999</v>
      </c>
      <c r="I22" s="6">
        <v>19</v>
      </c>
    </row>
    <row r="23" spans="1:9">
      <c r="A23" s="6">
        <v>20</v>
      </c>
      <c r="B23" s="2" t="s">
        <v>10</v>
      </c>
      <c r="C23" s="2" t="s">
        <v>51</v>
      </c>
      <c r="D23" s="7">
        <v>65.7</v>
      </c>
      <c r="E23" s="9">
        <f t="shared" si="0"/>
        <v>26.28</v>
      </c>
      <c r="F23" s="7">
        <v>183.45999999999998</v>
      </c>
      <c r="G23" s="9">
        <f t="shared" si="1"/>
        <v>110.07599999999998</v>
      </c>
      <c r="H23" s="9">
        <f t="shared" si="2"/>
        <v>136.35599999999999</v>
      </c>
      <c r="I23" s="6">
        <v>20</v>
      </c>
    </row>
    <row r="24" spans="1:9">
      <c r="A24" s="6">
        <v>21</v>
      </c>
      <c r="B24" s="1" t="s">
        <v>3</v>
      </c>
      <c r="C24" s="6" t="s">
        <v>50</v>
      </c>
      <c r="D24" s="7">
        <v>67</v>
      </c>
      <c r="E24" s="9">
        <f t="shared" si="0"/>
        <v>26.8</v>
      </c>
      <c r="F24" s="7">
        <v>179.3</v>
      </c>
      <c r="G24" s="9">
        <f t="shared" si="1"/>
        <v>107.58</v>
      </c>
      <c r="H24" s="9">
        <f t="shared" si="2"/>
        <v>134.38</v>
      </c>
      <c r="I24" s="6">
        <v>21</v>
      </c>
    </row>
    <row r="25" spans="1:9">
      <c r="A25" s="6">
        <v>22</v>
      </c>
      <c r="B25" s="4" t="s">
        <v>42</v>
      </c>
      <c r="C25" s="4" t="s">
        <v>54</v>
      </c>
      <c r="D25" s="7">
        <v>61.2</v>
      </c>
      <c r="E25" s="9">
        <f t="shared" si="0"/>
        <v>24.480000000000004</v>
      </c>
      <c r="F25" s="7">
        <v>182.98</v>
      </c>
      <c r="G25" s="9">
        <f t="shared" si="1"/>
        <v>109.788</v>
      </c>
      <c r="H25" s="9">
        <f t="shared" si="2"/>
        <v>134.268</v>
      </c>
      <c r="I25" s="6">
        <v>22</v>
      </c>
    </row>
    <row r="26" spans="1:9">
      <c r="A26" s="6">
        <v>23</v>
      </c>
      <c r="B26" s="1" t="s">
        <v>0</v>
      </c>
      <c r="C26" s="6" t="s">
        <v>50</v>
      </c>
      <c r="D26" s="7">
        <v>58.3</v>
      </c>
      <c r="E26" s="9">
        <f t="shared" si="0"/>
        <v>23.32</v>
      </c>
      <c r="F26" s="7">
        <v>182.95999999999998</v>
      </c>
      <c r="G26" s="9">
        <f t="shared" si="1"/>
        <v>109.77599999999998</v>
      </c>
      <c r="H26" s="9">
        <f t="shared" si="2"/>
        <v>133.09599999999998</v>
      </c>
      <c r="I26" s="6">
        <v>23</v>
      </c>
    </row>
    <row r="27" spans="1:9">
      <c r="A27" s="6">
        <v>24</v>
      </c>
      <c r="B27" s="2" t="s">
        <v>28</v>
      </c>
      <c r="C27" s="2" t="s">
        <v>51</v>
      </c>
      <c r="D27" s="7">
        <v>60</v>
      </c>
      <c r="E27" s="9">
        <f t="shared" si="0"/>
        <v>24</v>
      </c>
      <c r="F27" s="7">
        <v>179.95999999999998</v>
      </c>
      <c r="G27" s="9">
        <f t="shared" si="1"/>
        <v>107.97599999999998</v>
      </c>
      <c r="H27" s="9">
        <f t="shared" si="2"/>
        <v>131.976</v>
      </c>
      <c r="I27" s="6">
        <v>24</v>
      </c>
    </row>
    <row r="28" spans="1:9">
      <c r="A28" s="6">
        <v>25</v>
      </c>
      <c r="B28" s="2" t="s">
        <v>9</v>
      </c>
      <c r="C28" s="2" t="s">
        <v>51</v>
      </c>
      <c r="D28" s="7">
        <v>49.6</v>
      </c>
      <c r="E28" s="9">
        <f t="shared" si="0"/>
        <v>19.840000000000003</v>
      </c>
      <c r="F28" s="7">
        <v>186.66</v>
      </c>
      <c r="G28" s="9">
        <f t="shared" si="1"/>
        <v>111.996</v>
      </c>
      <c r="H28" s="9">
        <f t="shared" si="2"/>
        <v>131.83600000000001</v>
      </c>
      <c r="I28" s="6">
        <v>25</v>
      </c>
    </row>
    <row r="29" spans="1:9">
      <c r="A29" s="6">
        <v>26</v>
      </c>
      <c r="B29" s="2" t="s">
        <v>15</v>
      </c>
      <c r="C29" s="2" t="s">
        <v>51</v>
      </c>
      <c r="D29" s="7">
        <v>63.2</v>
      </c>
      <c r="E29" s="9">
        <f t="shared" si="0"/>
        <v>25.28</v>
      </c>
      <c r="F29" s="7">
        <v>177.28</v>
      </c>
      <c r="G29" s="9">
        <f t="shared" si="1"/>
        <v>106.36799999999999</v>
      </c>
      <c r="H29" s="9">
        <f t="shared" si="2"/>
        <v>131.648</v>
      </c>
      <c r="I29" s="6">
        <v>26</v>
      </c>
    </row>
    <row r="30" spans="1:9">
      <c r="A30" s="6">
        <v>27</v>
      </c>
      <c r="B30" s="4" t="s">
        <v>25</v>
      </c>
      <c r="C30" s="4" t="s">
        <v>54</v>
      </c>
      <c r="D30" s="7">
        <v>54.2</v>
      </c>
      <c r="E30" s="9">
        <f t="shared" si="0"/>
        <v>21.680000000000003</v>
      </c>
      <c r="F30" s="7">
        <v>183.18</v>
      </c>
      <c r="G30" s="9">
        <f t="shared" si="1"/>
        <v>109.908</v>
      </c>
      <c r="H30" s="9">
        <f t="shared" si="2"/>
        <v>131.58799999999999</v>
      </c>
      <c r="I30" s="6">
        <v>27</v>
      </c>
    </row>
    <row r="31" spans="1:9">
      <c r="A31" s="6">
        <v>28</v>
      </c>
      <c r="B31" s="4" t="s">
        <v>24</v>
      </c>
      <c r="C31" s="4" t="s">
        <v>54</v>
      </c>
      <c r="D31" s="7">
        <v>58.5</v>
      </c>
      <c r="E31" s="9">
        <f t="shared" si="0"/>
        <v>23.400000000000002</v>
      </c>
      <c r="F31" s="7">
        <v>179.95999999999998</v>
      </c>
      <c r="G31" s="9">
        <f t="shared" si="1"/>
        <v>107.97599999999998</v>
      </c>
      <c r="H31" s="9">
        <f t="shared" si="2"/>
        <v>131.37599999999998</v>
      </c>
      <c r="I31" s="6">
        <v>28</v>
      </c>
    </row>
    <row r="32" spans="1:9">
      <c r="A32" s="6">
        <v>29</v>
      </c>
      <c r="B32" s="2" t="s">
        <v>5</v>
      </c>
      <c r="C32" s="6" t="s">
        <v>50</v>
      </c>
      <c r="D32" s="7">
        <v>69.8</v>
      </c>
      <c r="E32" s="9">
        <f t="shared" si="0"/>
        <v>27.92</v>
      </c>
      <c r="F32" s="7">
        <v>170.66</v>
      </c>
      <c r="G32" s="9">
        <f t="shared" si="1"/>
        <v>102.396</v>
      </c>
      <c r="H32" s="9">
        <f t="shared" si="2"/>
        <v>130.316</v>
      </c>
      <c r="I32" s="6">
        <v>29</v>
      </c>
    </row>
    <row r="33" spans="1:9">
      <c r="A33" s="6">
        <v>30</v>
      </c>
      <c r="B33" s="2" t="s">
        <v>30</v>
      </c>
      <c r="C33" s="6" t="s">
        <v>50</v>
      </c>
      <c r="D33" s="7">
        <v>57.2</v>
      </c>
      <c r="E33" s="9">
        <f t="shared" si="0"/>
        <v>22.880000000000003</v>
      </c>
      <c r="F33" s="7">
        <v>178.3</v>
      </c>
      <c r="G33" s="9">
        <f t="shared" si="1"/>
        <v>106.98</v>
      </c>
      <c r="H33" s="9">
        <f t="shared" si="2"/>
        <v>129.86000000000001</v>
      </c>
      <c r="I33" s="6">
        <v>30</v>
      </c>
    </row>
    <row r="34" spans="1:9">
      <c r="A34" s="6">
        <v>31</v>
      </c>
      <c r="B34" s="2" t="s">
        <v>14</v>
      </c>
      <c r="C34" s="2" t="s">
        <v>51</v>
      </c>
      <c r="D34" s="7">
        <v>57</v>
      </c>
      <c r="E34" s="9">
        <f t="shared" si="0"/>
        <v>22.8</v>
      </c>
      <c r="F34" s="7">
        <v>176.28</v>
      </c>
      <c r="G34" s="9">
        <f t="shared" si="1"/>
        <v>105.768</v>
      </c>
      <c r="H34" s="9">
        <f t="shared" si="2"/>
        <v>128.56800000000001</v>
      </c>
      <c r="I34" s="6">
        <v>31</v>
      </c>
    </row>
    <row r="35" spans="1:9">
      <c r="A35" s="6">
        <v>32</v>
      </c>
      <c r="B35" s="4" t="s">
        <v>39</v>
      </c>
      <c r="C35" s="4" t="s">
        <v>53</v>
      </c>
      <c r="D35" s="7">
        <v>55.6</v>
      </c>
      <c r="E35" s="9">
        <f t="shared" si="0"/>
        <v>22.240000000000002</v>
      </c>
      <c r="F35" s="7">
        <v>177.07999999999998</v>
      </c>
      <c r="G35" s="9">
        <f t="shared" si="1"/>
        <v>106.24799999999999</v>
      </c>
      <c r="H35" s="9">
        <f t="shared" si="2"/>
        <v>128.488</v>
      </c>
      <c r="I35" s="6">
        <v>32</v>
      </c>
    </row>
    <row r="36" spans="1:9">
      <c r="A36" s="6">
        <v>33</v>
      </c>
      <c r="B36" s="1" t="s">
        <v>4</v>
      </c>
      <c r="C36" s="6" t="s">
        <v>50</v>
      </c>
      <c r="D36" s="7">
        <v>54.3</v>
      </c>
      <c r="E36" s="9">
        <f t="shared" si="0"/>
        <v>21.72</v>
      </c>
      <c r="F36" s="7">
        <v>176.78</v>
      </c>
      <c r="G36" s="9">
        <f t="shared" si="1"/>
        <v>106.068</v>
      </c>
      <c r="H36" s="9">
        <f t="shared" si="2"/>
        <v>127.788</v>
      </c>
      <c r="I36" s="6">
        <v>33</v>
      </c>
    </row>
    <row r="37" spans="1:9">
      <c r="A37" s="6">
        <v>34</v>
      </c>
      <c r="B37" s="2" t="s">
        <v>31</v>
      </c>
      <c r="C37" s="6" t="s">
        <v>50</v>
      </c>
      <c r="D37" s="7">
        <v>48.4</v>
      </c>
      <c r="E37" s="9">
        <f t="shared" si="0"/>
        <v>19.36</v>
      </c>
      <c r="F37" s="7">
        <v>180.12</v>
      </c>
      <c r="G37" s="9">
        <f t="shared" si="1"/>
        <v>108.072</v>
      </c>
      <c r="H37" s="9">
        <f t="shared" si="2"/>
        <v>127.432</v>
      </c>
      <c r="I37" s="6">
        <v>34</v>
      </c>
    </row>
    <row r="38" spans="1:9">
      <c r="A38" s="6">
        <v>35</v>
      </c>
      <c r="B38" s="4" t="s">
        <v>38</v>
      </c>
      <c r="C38" s="4" t="s">
        <v>53</v>
      </c>
      <c r="D38" s="7">
        <v>63.6</v>
      </c>
      <c r="E38" s="9">
        <f t="shared" si="0"/>
        <v>25.44</v>
      </c>
      <c r="F38" s="7">
        <v>169.92000000000002</v>
      </c>
      <c r="G38" s="9">
        <f t="shared" si="1"/>
        <v>101.95200000000001</v>
      </c>
      <c r="H38" s="9">
        <f t="shared" si="2"/>
        <v>127.39200000000001</v>
      </c>
      <c r="I38" s="6">
        <v>35</v>
      </c>
    </row>
    <row r="39" spans="1:9">
      <c r="A39" s="6">
        <v>36</v>
      </c>
      <c r="B39" s="2" t="s">
        <v>6</v>
      </c>
      <c r="C39" s="6" t="s">
        <v>50</v>
      </c>
      <c r="D39" s="7">
        <v>60.1</v>
      </c>
      <c r="E39" s="9">
        <f t="shared" si="0"/>
        <v>24.040000000000003</v>
      </c>
      <c r="F39" s="7">
        <v>170.64000000000001</v>
      </c>
      <c r="G39" s="9">
        <f t="shared" si="1"/>
        <v>102.384</v>
      </c>
      <c r="H39" s="9">
        <f t="shared" si="2"/>
        <v>126.42400000000001</v>
      </c>
      <c r="I39" s="6">
        <v>36</v>
      </c>
    </row>
    <row r="40" spans="1:9">
      <c r="A40" s="6">
        <v>37</v>
      </c>
      <c r="B40" s="1" t="s">
        <v>1</v>
      </c>
      <c r="C40" s="6" t="s">
        <v>50</v>
      </c>
      <c r="D40" s="7">
        <v>62.7</v>
      </c>
      <c r="E40" s="9">
        <f t="shared" si="0"/>
        <v>25.080000000000002</v>
      </c>
      <c r="F40" s="7">
        <v>168.42000000000002</v>
      </c>
      <c r="G40" s="9">
        <f t="shared" si="1"/>
        <v>101.05200000000001</v>
      </c>
      <c r="H40" s="9">
        <f t="shared" si="2"/>
        <v>126.13200000000001</v>
      </c>
      <c r="I40" s="6">
        <v>37</v>
      </c>
    </row>
    <row r="41" spans="1:9">
      <c r="A41" s="6">
        <v>38</v>
      </c>
      <c r="B41" s="4" t="s">
        <v>41</v>
      </c>
      <c r="C41" s="4" t="s">
        <v>54</v>
      </c>
      <c r="D41" s="7">
        <v>40.5</v>
      </c>
      <c r="E41" s="9">
        <f t="shared" si="0"/>
        <v>16.2</v>
      </c>
      <c r="F41" s="7">
        <v>178.88</v>
      </c>
      <c r="G41" s="9">
        <f t="shared" si="1"/>
        <v>107.32799999999999</v>
      </c>
      <c r="H41" s="9">
        <f t="shared" si="2"/>
        <v>123.52799999999999</v>
      </c>
      <c r="I41" s="6">
        <v>38</v>
      </c>
    </row>
    <row r="42" spans="1:9">
      <c r="A42" s="6">
        <v>39</v>
      </c>
      <c r="B42" s="4" t="s">
        <v>21</v>
      </c>
      <c r="C42" s="4" t="s">
        <v>161</v>
      </c>
      <c r="D42" s="7">
        <v>46.4</v>
      </c>
      <c r="E42" s="9">
        <f t="shared" si="0"/>
        <v>18.559999999999999</v>
      </c>
      <c r="F42" s="7">
        <v>171</v>
      </c>
      <c r="G42" s="9">
        <f t="shared" si="1"/>
        <v>102.6</v>
      </c>
      <c r="H42" s="9">
        <f t="shared" si="2"/>
        <v>121.16</v>
      </c>
      <c r="I42" s="6">
        <v>39</v>
      </c>
    </row>
    <row r="43" spans="1:9">
      <c r="A43" s="6">
        <v>40</v>
      </c>
      <c r="B43" s="4" t="s">
        <v>40</v>
      </c>
      <c r="C43" s="4" t="s">
        <v>161</v>
      </c>
      <c r="D43" s="7">
        <v>52.2</v>
      </c>
      <c r="E43" s="9">
        <f t="shared" si="0"/>
        <v>20.880000000000003</v>
      </c>
      <c r="F43" s="7">
        <v>165.12</v>
      </c>
      <c r="G43" s="9">
        <f t="shared" si="1"/>
        <v>99.072000000000003</v>
      </c>
      <c r="H43" s="9">
        <f t="shared" si="2"/>
        <v>119.952</v>
      </c>
      <c r="I43" s="6">
        <v>40</v>
      </c>
    </row>
    <row r="44" spans="1:9">
      <c r="A44" s="6">
        <v>41</v>
      </c>
      <c r="B44" s="2" t="s">
        <v>32</v>
      </c>
      <c r="C44" s="6" t="s">
        <v>50</v>
      </c>
      <c r="D44" s="7">
        <v>49.1</v>
      </c>
      <c r="E44" s="9">
        <f t="shared" si="0"/>
        <v>19.64</v>
      </c>
      <c r="F44" s="7">
        <v>163.82</v>
      </c>
      <c r="G44" s="9">
        <f t="shared" si="1"/>
        <v>98.291999999999987</v>
      </c>
      <c r="H44" s="9">
        <f t="shared" si="2"/>
        <v>117.93199999999999</v>
      </c>
      <c r="I44" s="6">
        <v>41</v>
      </c>
    </row>
    <row r="45" spans="1:9">
      <c r="A45" s="6">
        <v>42</v>
      </c>
      <c r="B45" s="4" t="s">
        <v>20</v>
      </c>
      <c r="C45" s="4" t="s">
        <v>161</v>
      </c>
      <c r="D45" s="7">
        <v>44.7</v>
      </c>
      <c r="E45" s="9">
        <f t="shared" si="0"/>
        <v>17.880000000000003</v>
      </c>
      <c r="F45" s="7">
        <v>165.04000000000002</v>
      </c>
      <c r="G45" s="9">
        <f t="shared" si="1"/>
        <v>99.024000000000015</v>
      </c>
      <c r="H45" s="9">
        <f t="shared" si="2"/>
        <v>116.90400000000002</v>
      </c>
      <c r="I45" s="6">
        <v>42</v>
      </c>
    </row>
    <row r="46" spans="1:9">
      <c r="A46" s="6">
        <v>43</v>
      </c>
      <c r="B46" s="4" t="s">
        <v>19</v>
      </c>
      <c r="C46" s="4" t="s">
        <v>53</v>
      </c>
      <c r="D46" s="7">
        <v>29.3</v>
      </c>
      <c r="E46" s="9">
        <f t="shared" si="0"/>
        <v>11.72</v>
      </c>
      <c r="F46" s="7">
        <v>156.30000000000001</v>
      </c>
      <c r="G46" s="9">
        <f t="shared" si="1"/>
        <v>93.78</v>
      </c>
      <c r="H46" s="9">
        <f t="shared" si="2"/>
        <v>105.5</v>
      </c>
      <c r="I46" s="6">
        <v>43</v>
      </c>
    </row>
  </sheetData>
  <mergeCells count="8">
    <mergeCell ref="I2:I3"/>
    <mergeCell ref="A1:I1"/>
    <mergeCell ref="A2:A3"/>
    <mergeCell ref="B2:B3"/>
    <mergeCell ref="C2:C3"/>
    <mergeCell ref="D2:E2"/>
    <mergeCell ref="F2:G2"/>
    <mergeCell ref="H2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G7" sqref="G7"/>
    </sheetView>
  </sheetViews>
  <sheetFormatPr defaultRowHeight="13.5"/>
  <cols>
    <col min="1" max="1" width="4.375" customWidth="1"/>
    <col min="2" max="2" width="10.125" customWidth="1"/>
    <col min="3" max="3" width="12.25" style="5" customWidth="1"/>
    <col min="4" max="9" width="10.625" customWidth="1"/>
  </cols>
  <sheetData>
    <row r="1" spans="1:9" ht="27.75" customHeight="1">
      <c r="A1" s="43" t="s">
        <v>107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16.5" customHeight="1">
      <c r="A2" s="44" t="s">
        <v>57</v>
      </c>
      <c r="B2" s="44" t="s">
        <v>58</v>
      </c>
      <c r="C2" s="45" t="s">
        <v>59</v>
      </c>
      <c r="D2" s="44" t="s">
        <v>60</v>
      </c>
      <c r="E2" s="44"/>
      <c r="F2" s="44" t="s">
        <v>61</v>
      </c>
      <c r="G2" s="44"/>
      <c r="H2" s="41" t="s">
        <v>62</v>
      </c>
      <c r="I2" s="41" t="s">
        <v>63</v>
      </c>
    </row>
    <row r="3" spans="1:9" s="10" customFormat="1" ht="18" customHeight="1">
      <c r="A3" s="44"/>
      <c r="B3" s="44"/>
      <c r="C3" s="45"/>
      <c r="D3" s="31" t="s">
        <v>64</v>
      </c>
      <c r="E3" s="31" t="s">
        <v>65</v>
      </c>
      <c r="F3" s="31" t="s">
        <v>64</v>
      </c>
      <c r="G3" s="31" t="s">
        <v>65</v>
      </c>
      <c r="H3" s="42"/>
      <c r="I3" s="42"/>
    </row>
    <row r="4" spans="1:9" ht="20.25" customHeight="1">
      <c r="A4" s="6">
        <v>1</v>
      </c>
      <c r="B4" s="13" t="s">
        <v>66</v>
      </c>
      <c r="C4" s="13" t="s">
        <v>67</v>
      </c>
      <c r="D4" s="14">
        <v>73.599999999999994</v>
      </c>
      <c r="E4" s="9">
        <f t="shared" ref="E4:E37" si="0">D4*0.4</f>
        <v>29.439999999999998</v>
      </c>
      <c r="F4" s="7">
        <v>375.5</v>
      </c>
      <c r="G4" s="9">
        <v>225.29999999999998</v>
      </c>
      <c r="H4" s="9">
        <f t="shared" ref="H4:H37" si="1">E4+G4</f>
        <v>254.73999999999998</v>
      </c>
      <c r="I4" s="6">
        <v>1</v>
      </c>
    </row>
    <row r="5" spans="1:9" ht="20.25" customHeight="1">
      <c r="A5" s="6">
        <v>2</v>
      </c>
      <c r="B5" s="13" t="s">
        <v>100</v>
      </c>
      <c r="C5" s="13" t="s">
        <v>98</v>
      </c>
      <c r="D5" s="14">
        <v>74</v>
      </c>
      <c r="E5" s="9">
        <f t="shared" si="0"/>
        <v>29.6</v>
      </c>
      <c r="F5" s="7">
        <v>373</v>
      </c>
      <c r="G5" s="9">
        <v>223.79999999999998</v>
      </c>
      <c r="H5" s="9">
        <f t="shared" si="1"/>
        <v>253.39999999999998</v>
      </c>
      <c r="I5" s="6">
        <v>2</v>
      </c>
    </row>
    <row r="6" spans="1:9" ht="20.25" customHeight="1">
      <c r="A6" s="6">
        <v>3</v>
      </c>
      <c r="B6" s="13" t="s">
        <v>102</v>
      </c>
      <c r="C6" s="13" t="s">
        <v>98</v>
      </c>
      <c r="D6" s="14">
        <v>73.099999999999994</v>
      </c>
      <c r="E6" s="9">
        <f t="shared" si="0"/>
        <v>29.24</v>
      </c>
      <c r="F6" s="7">
        <v>357</v>
      </c>
      <c r="G6" s="9">
        <v>214.2</v>
      </c>
      <c r="H6" s="9">
        <f t="shared" si="1"/>
        <v>243.44</v>
      </c>
      <c r="I6" s="6">
        <v>3</v>
      </c>
    </row>
    <row r="7" spans="1:9" ht="20.25" customHeight="1">
      <c r="A7" s="6">
        <v>4</v>
      </c>
      <c r="B7" s="13" t="s">
        <v>101</v>
      </c>
      <c r="C7" s="13" t="s">
        <v>98</v>
      </c>
      <c r="D7" s="14">
        <v>59.7</v>
      </c>
      <c r="E7" s="9">
        <f t="shared" si="0"/>
        <v>23.880000000000003</v>
      </c>
      <c r="F7" s="7">
        <v>359.5</v>
      </c>
      <c r="G7" s="9">
        <v>215.7</v>
      </c>
      <c r="H7" s="9">
        <f t="shared" si="1"/>
        <v>239.57999999999998</v>
      </c>
      <c r="I7" s="6">
        <v>4</v>
      </c>
    </row>
    <row r="8" spans="1:9" ht="20.25" customHeight="1">
      <c r="A8" s="6">
        <v>5</v>
      </c>
      <c r="B8" s="13" t="s">
        <v>89</v>
      </c>
      <c r="C8" s="13" t="s">
        <v>90</v>
      </c>
      <c r="D8" s="14">
        <v>76.8</v>
      </c>
      <c r="E8" s="9">
        <f t="shared" si="0"/>
        <v>30.72</v>
      </c>
      <c r="F8" s="7">
        <v>343</v>
      </c>
      <c r="G8" s="9">
        <v>205.79999999999998</v>
      </c>
      <c r="H8" s="9">
        <f t="shared" si="1"/>
        <v>236.51999999999998</v>
      </c>
      <c r="I8" s="6">
        <v>5</v>
      </c>
    </row>
    <row r="9" spans="1:9" ht="20.25" customHeight="1">
      <c r="A9" s="6">
        <v>6</v>
      </c>
      <c r="B9" s="13" t="s">
        <v>77</v>
      </c>
      <c r="C9" s="13" t="s">
        <v>74</v>
      </c>
      <c r="D9" s="14">
        <v>78.099999999999994</v>
      </c>
      <c r="E9" s="9">
        <f t="shared" si="0"/>
        <v>31.24</v>
      </c>
      <c r="F9" s="7">
        <v>339</v>
      </c>
      <c r="G9" s="9">
        <v>203.4</v>
      </c>
      <c r="H9" s="9">
        <f t="shared" si="1"/>
        <v>234.64000000000001</v>
      </c>
      <c r="I9" s="6">
        <v>6</v>
      </c>
    </row>
    <row r="10" spans="1:9" ht="20.25" customHeight="1">
      <c r="A10" s="6">
        <v>7</v>
      </c>
      <c r="B10" s="13" t="s">
        <v>81</v>
      </c>
      <c r="C10" s="13" t="s">
        <v>74</v>
      </c>
      <c r="D10" s="14">
        <v>56.3</v>
      </c>
      <c r="E10" s="9">
        <f t="shared" si="0"/>
        <v>22.52</v>
      </c>
      <c r="F10" s="7">
        <v>353</v>
      </c>
      <c r="G10" s="9">
        <v>211.79999999999998</v>
      </c>
      <c r="H10" s="9">
        <f t="shared" si="1"/>
        <v>234.32</v>
      </c>
      <c r="I10" s="6">
        <v>7</v>
      </c>
    </row>
    <row r="11" spans="1:9" ht="20.25" customHeight="1">
      <c r="A11" s="6">
        <v>8</v>
      </c>
      <c r="B11" s="13" t="s">
        <v>71</v>
      </c>
      <c r="C11" s="13" t="s">
        <v>67</v>
      </c>
      <c r="D11" s="14">
        <v>49.9</v>
      </c>
      <c r="E11" s="9">
        <f t="shared" si="0"/>
        <v>19.96</v>
      </c>
      <c r="F11" s="7">
        <v>357</v>
      </c>
      <c r="G11" s="9">
        <v>214.2</v>
      </c>
      <c r="H11" s="9">
        <f t="shared" si="1"/>
        <v>234.16</v>
      </c>
      <c r="I11" s="6">
        <v>8</v>
      </c>
    </row>
    <row r="12" spans="1:9" ht="20.25" customHeight="1">
      <c r="A12" s="6">
        <v>9</v>
      </c>
      <c r="B12" s="13" t="s">
        <v>85</v>
      </c>
      <c r="C12" s="13" t="s">
        <v>83</v>
      </c>
      <c r="D12" s="14">
        <v>75.099999999999994</v>
      </c>
      <c r="E12" s="9">
        <f t="shared" si="0"/>
        <v>30.04</v>
      </c>
      <c r="F12" s="7">
        <v>338</v>
      </c>
      <c r="G12" s="9">
        <v>202.79999999999998</v>
      </c>
      <c r="H12" s="9">
        <f t="shared" si="1"/>
        <v>232.83999999999997</v>
      </c>
      <c r="I12" s="6">
        <v>9</v>
      </c>
    </row>
    <row r="13" spans="1:9" ht="20.25" customHeight="1">
      <c r="A13" s="6">
        <v>10</v>
      </c>
      <c r="B13" s="13" t="s">
        <v>75</v>
      </c>
      <c r="C13" s="13" t="s">
        <v>74</v>
      </c>
      <c r="D13" s="14">
        <v>38.4</v>
      </c>
      <c r="E13" s="9">
        <f t="shared" si="0"/>
        <v>15.36</v>
      </c>
      <c r="F13" s="7">
        <v>361</v>
      </c>
      <c r="G13" s="9">
        <v>216.6</v>
      </c>
      <c r="H13" s="9">
        <f t="shared" si="1"/>
        <v>231.95999999999998</v>
      </c>
      <c r="I13" s="6">
        <v>10</v>
      </c>
    </row>
    <row r="14" spans="1:9" ht="20.25" customHeight="1">
      <c r="A14" s="6">
        <v>11</v>
      </c>
      <c r="B14" s="13" t="s">
        <v>103</v>
      </c>
      <c r="C14" s="13" t="s">
        <v>98</v>
      </c>
      <c r="D14" s="14">
        <v>66.2</v>
      </c>
      <c r="E14" s="9">
        <f t="shared" si="0"/>
        <v>26.480000000000004</v>
      </c>
      <c r="F14" s="7">
        <v>342</v>
      </c>
      <c r="G14" s="9">
        <v>205.2</v>
      </c>
      <c r="H14" s="9">
        <f t="shared" si="1"/>
        <v>231.68</v>
      </c>
      <c r="I14" s="6">
        <v>11</v>
      </c>
    </row>
    <row r="15" spans="1:9" ht="20.25" customHeight="1">
      <c r="A15" s="6">
        <v>12</v>
      </c>
      <c r="B15" s="13" t="s">
        <v>95</v>
      </c>
      <c r="C15" s="13" t="s">
        <v>94</v>
      </c>
      <c r="D15" s="14">
        <v>49.9</v>
      </c>
      <c r="E15" s="9">
        <f t="shared" si="0"/>
        <v>19.96</v>
      </c>
      <c r="F15" s="7">
        <v>352</v>
      </c>
      <c r="G15" s="9">
        <v>211.2</v>
      </c>
      <c r="H15" s="9">
        <f t="shared" si="1"/>
        <v>231.16</v>
      </c>
      <c r="I15" s="6">
        <v>12</v>
      </c>
    </row>
    <row r="16" spans="1:9" ht="20.25" customHeight="1">
      <c r="A16" s="6">
        <v>13</v>
      </c>
      <c r="B16" s="13" t="s">
        <v>104</v>
      </c>
      <c r="C16" s="13" t="s">
        <v>98</v>
      </c>
      <c r="D16" s="14">
        <v>48.4</v>
      </c>
      <c r="E16" s="9">
        <f t="shared" si="0"/>
        <v>19.36</v>
      </c>
      <c r="F16" s="7">
        <v>353</v>
      </c>
      <c r="G16" s="9">
        <v>211.79999999999998</v>
      </c>
      <c r="H16" s="9">
        <f t="shared" si="1"/>
        <v>231.15999999999997</v>
      </c>
      <c r="I16" s="6">
        <v>13</v>
      </c>
    </row>
    <row r="17" spans="1:9" ht="20.25" customHeight="1">
      <c r="A17" s="6">
        <v>14</v>
      </c>
      <c r="B17" s="13" t="s">
        <v>82</v>
      </c>
      <c r="C17" s="13" t="s">
        <v>83</v>
      </c>
      <c r="D17" s="14">
        <v>44</v>
      </c>
      <c r="E17" s="9">
        <f t="shared" si="0"/>
        <v>17.600000000000001</v>
      </c>
      <c r="F17" s="7">
        <v>351.5</v>
      </c>
      <c r="G17" s="9">
        <v>210.9</v>
      </c>
      <c r="H17" s="9">
        <f t="shared" si="1"/>
        <v>228.5</v>
      </c>
      <c r="I17" s="6">
        <v>14</v>
      </c>
    </row>
    <row r="18" spans="1:9" ht="20.25" customHeight="1">
      <c r="A18" s="6">
        <v>15</v>
      </c>
      <c r="B18" s="13" t="s">
        <v>88</v>
      </c>
      <c r="C18" s="13" t="s">
        <v>83</v>
      </c>
      <c r="D18" s="14">
        <v>74.599999999999994</v>
      </c>
      <c r="E18" s="9">
        <f t="shared" si="0"/>
        <v>29.84</v>
      </c>
      <c r="F18" s="7">
        <v>331</v>
      </c>
      <c r="G18" s="9">
        <v>198.6</v>
      </c>
      <c r="H18" s="9">
        <f t="shared" si="1"/>
        <v>228.44</v>
      </c>
      <c r="I18" s="6">
        <v>15</v>
      </c>
    </row>
    <row r="19" spans="1:9" ht="20.25" customHeight="1">
      <c r="A19" s="6">
        <v>16</v>
      </c>
      <c r="B19" s="13" t="s">
        <v>79</v>
      </c>
      <c r="C19" s="13" t="s">
        <v>74</v>
      </c>
      <c r="D19" s="14">
        <v>45.4</v>
      </c>
      <c r="E19" s="9">
        <f t="shared" si="0"/>
        <v>18.16</v>
      </c>
      <c r="F19" s="7">
        <v>349</v>
      </c>
      <c r="G19" s="9">
        <v>209.4</v>
      </c>
      <c r="H19" s="9">
        <f t="shared" si="1"/>
        <v>227.56</v>
      </c>
      <c r="I19" s="6">
        <v>16</v>
      </c>
    </row>
    <row r="20" spans="1:9" ht="20.25" customHeight="1">
      <c r="A20" s="6">
        <v>17</v>
      </c>
      <c r="B20" s="13" t="s">
        <v>73</v>
      </c>
      <c r="C20" s="13" t="s">
        <v>74</v>
      </c>
      <c r="D20" s="14">
        <v>53.1</v>
      </c>
      <c r="E20" s="9">
        <f t="shared" si="0"/>
        <v>21.240000000000002</v>
      </c>
      <c r="F20" s="7">
        <v>343.5</v>
      </c>
      <c r="G20" s="9">
        <v>206.1</v>
      </c>
      <c r="H20" s="9">
        <f t="shared" si="1"/>
        <v>227.34</v>
      </c>
      <c r="I20" s="6">
        <v>17</v>
      </c>
    </row>
    <row r="21" spans="1:9" ht="20.25" customHeight="1">
      <c r="A21" s="6">
        <v>18</v>
      </c>
      <c r="B21" s="13" t="s">
        <v>80</v>
      </c>
      <c r="C21" s="13" t="s">
        <v>74</v>
      </c>
      <c r="D21" s="14">
        <v>51.5</v>
      </c>
      <c r="E21" s="9">
        <f t="shared" si="0"/>
        <v>20.6</v>
      </c>
      <c r="F21" s="7">
        <v>343</v>
      </c>
      <c r="G21" s="9">
        <v>205.79999999999998</v>
      </c>
      <c r="H21" s="9">
        <f t="shared" si="1"/>
        <v>226.39999999999998</v>
      </c>
      <c r="I21" s="6">
        <v>18</v>
      </c>
    </row>
    <row r="22" spans="1:9" ht="20.25" customHeight="1">
      <c r="A22" s="6">
        <v>19</v>
      </c>
      <c r="B22" s="13" t="s">
        <v>93</v>
      </c>
      <c r="C22" s="13" t="s">
        <v>94</v>
      </c>
      <c r="D22" s="14">
        <v>33.200000000000003</v>
      </c>
      <c r="E22" s="9">
        <f t="shared" si="0"/>
        <v>13.280000000000001</v>
      </c>
      <c r="F22" s="7">
        <v>354</v>
      </c>
      <c r="G22" s="9">
        <v>212.4</v>
      </c>
      <c r="H22" s="9">
        <f t="shared" si="1"/>
        <v>225.68</v>
      </c>
      <c r="I22" s="6">
        <v>19</v>
      </c>
    </row>
    <row r="23" spans="1:9" ht="20.25" customHeight="1">
      <c r="A23" s="6">
        <v>20</v>
      </c>
      <c r="B23" s="13" t="s">
        <v>68</v>
      </c>
      <c r="C23" s="13" t="s">
        <v>67</v>
      </c>
      <c r="D23" s="14">
        <v>49.6</v>
      </c>
      <c r="E23" s="9">
        <f t="shared" si="0"/>
        <v>19.840000000000003</v>
      </c>
      <c r="F23" s="7">
        <v>342</v>
      </c>
      <c r="G23" s="9">
        <v>205.2</v>
      </c>
      <c r="H23" s="9">
        <f t="shared" si="1"/>
        <v>225.04</v>
      </c>
      <c r="I23" s="6">
        <v>20</v>
      </c>
    </row>
    <row r="24" spans="1:9" ht="20.25" customHeight="1">
      <c r="A24" s="6">
        <v>21</v>
      </c>
      <c r="B24" s="13" t="s">
        <v>70</v>
      </c>
      <c r="C24" s="13" t="s">
        <v>67</v>
      </c>
      <c r="D24" s="14">
        <v>65.3</v>
      </c>
      <c r="E24" s="9">
        <f t="shared" si="0"/>
        <v>26.12</v>
      </c>
      <c r="F24" s="7">
        <v>324.5</v>
      </c>
      <c r="G24" s="9">
        <v>194.7</v>
      </c>
      <c r="H24" s="9">
        <f t="shared" si="1"/>
        <v>220.82</v>
      </c>
      <c r="I24" s="6">
        <v>21</v>
      </c>
    </row>
    <row r="25" spans="1:9" ht="20.25" customHeight="1">
      <c r="A25" s="6">
        <v>22</v>
      </c>
      <c r="B25" s="13" t="s">
        <v>78</v>
      </c>
      <c r="C25" s="13" t="s">
        <v>74</v>
      </c>
      <c r="D25" s="14">
        <v>61.1</v>
      </c>
      <c r="E25" s="9">
        <f t="shared" si="0"/>
        <v>24.44</v>
      </c>
      <c r="F25" s="7">
        <v>327</v>
      </c>
      <c r="G25" s="9">
        <v>196.2</v>
      </c>
      <c r="H25" s="9">
        <f t="shared" si="1"/>
        <v>220.64</v>
      </c>
      <c r="I25" s="6">
        <v>22</v>
      </c>
    </row>
    <row r="26" spans="1:9" ht="20.25" customHeight="1">
      <c r="A26" s="6">
        <v>23</v>
      </c>
      <c r="B26" s="13" t="s">
        <v>96</v>
      </c>
      <c r="C26" s="13" t="s">
        <v>94</v>
      </c>
      <c r="D26" s="14">
        <v>37.1</v>
      </c>
      <c r="E26" s="9">
        <f t="shared" si="0"/>
        <v>14.840000000000002</v>
      </c>
      <c r="F26" s="7">
        <v>342.5</v>
      </c>
      <c r="G26" s="9">
        <v>205.5</v>
      </c>
      <c r="H26" s="9">
        <f t="shared" si="1"/>
        <v>220.34</v>
      </c>
      <c r="I26" s="6">
        <v>23</v>
      </c>
    </row>
    <row r="27" spans="1:9" ht="20.25" customHeight="1">
      <c r="A27" s="6">
        <v>24</v>
      </c>
      <c r="B27" s="13" t="s">
        <v>99</v>
      </c>
      <c r="C27" s="13" t="s">
        <v>98</v>
      </c>
      <c r="D27" s="14">
        <v>48.4</v>
      </c>
      <c r="E27" s="9">
        <f t="shared" si="0"/>
        <v>19.36</v>
      </c>
      <c r="F27" s="7">
        <v>332.5</v>
      </c>
      <c r="G27" s="9">
        <v>199.5</v>
      </c>
      <c r="H27" s="9">
        <f t="shared" si="1"/>
        <v>218.86</v>
      </c>
      <c r="I27" s="6">
        <v>24</v>
      </c>
    </row>
    <row r="28" spans="1:9" ht="20.25" customHeight="1">
      <c r="A28" s="6">
        <v>25</v>
      </c>
      <c r="B28" s="13" t="s">
        <v>76</v>
      </c>
      <c r="C28" s="13" t="s">
        <v>74</v>
      </c>
      <c r="D28" s="14">
        <v>52.2</v>
      </c>
      <c r="E28" s="9">
        <f t="shared" si="0"/>
        <v>20.880000000000003</v>
      </c>
      <c r="F28" s="7">
        <v>325</v>
      </c>
      <c r="G28" s="9">
        <v>195</v>
      </c>
      <c r="H28" s="9">
        <f t="shared" si="1"/>
        <v>215.88</v>
      </c>
      <c r="I28" s="6">
        <v>25</v>
      </c>
    </row>
    <row r="29" spans="1:9" ht="20.25" customHeight="1">
      <c r="A29" s="6">
        <v>26</v>
      </c>
      <c r="B29" s="13" t="s">
        <v>91</v>
      </c>
      <c r="C29" s="13" t="s">
        <v>90</v>
      </c>
      <c r="D29" s="14">
        <v>38.5</v>
      </c>
      <c r="E29" s="9">
        <f t="shared" si="0"/>
        <v>15.4</v>
      </c>
      <c r="F29" s="7">
        <v>331.5</v>
      </c>
      <c r="G29" s="9">
        <v>198.9</v>
      </c>
      <c r="H29" s="9">
        <f t="shared" si="1"/>
        <v>214.3</v>
      </c>
      <c r="I29" s="6">
        <v>26</v>
      </c>
    </row>
    <row r="30" spans="1:9" ht="20.25" customHeight="1">
      <c r="A30" s="6">
        <v>27</v>
      </c>
      <c r="B30" s="13" t="s">
        <v>86</v>
      </c>
      <c r="C30" s="13" t="s">
        <v>83</v>
      </c>
      <c r="D30" s="14">
        <v>43.2</v>
      </c>
      <c r="E30" s="9">
        <f t="shared" si="0"/>
        <v>17.28</v>
      </c>
      <c r="F30" s="7">
        <v>326.5</v>
      </c>
      <c r="G30" s="9">
        <v>195.9</v>
      </c>
      <c r="H30" s="9">
        <f t="shared" si="1"/>
        <v>213.18</v>
      </c>
      <c r="I30" s="6">
        <v>27</v>
      </c>
    </row>
    <row r="31" spans="1:9" ht="20.25" customHeight="1">
      <c r="A31" s="6">
        <v>28</v>
      </c>
      <c r="B31" s="13" t="s">
        <v>84</v>
      </c>
      <c r="C31" s="13" t="s">
        <v>83</v>
      </c>
      <c r="D31" s="14">
        <v>65.3</v>
      </c>
      <c r="E31" s="9">
        <f t="shared" si="0"/>
        <v>26.12</v>
      </c>
      <c r="F31" s="7">
        <v>311</v>
      </c>
      <c r="G31" s="9">
        <v>186.6</v>
      </c>
      <c r="H31" s="9">
        <f t="shared" si="1"/>
        <v>212.72</v>
      </c>
      <c r="I31" s="6">
        <v>28</v>
      </c>
    </row>
    <row r="32" spans="1:9" ht="20.25" customHeight="1">
      <c r="A32" s="6">
        <v>29</v>
      </c>
      <c r="B32" s="13" t="s">
        <v>92</v>
      </c>
      <c r="C32" s="13" t="s">
        <v>90</v>
      </c>
      <c r="D32" s="14">
        <v>44.7</v>
      </c>
      <c r="E32" s="9">
        <f t="shared" si="0"/>
        <v>17.880000000000003</v>
      </c>
      <c r="F32" s="7">
        <v>312</v>
      </c>
      <c r="G32" s="9">
        <v>187.2</v>
      </c>
      <c r="H32" s="9">
        <f t="shared" si="1"/>
        <v>205.07999999999998</v>
      </c>
      <c r="I32" s="6">
        <v>29</v>
      </c>
    </row>
    <row r="33" spans="1:9" ht="20.25" customHeight="1">
      <c r="A33" s="6">
        <v>30</v>
      </c>
      <c r="B33" s="13" t="s">
        <v>97</v>
      </c>
      <c r="C33" s="13" t="s">
        <v>98</v>
      </c>
      <c r="D33" s="14">
        <v>74.099999999999994</v>
      </c>
      <c r="E33" s="9">
        <f t="shared" si="0"/>
        <v>29.64</v>
      </c>
      <c r="F33" s="7">
        <v>264</v>
      </c>
      <c r="G33" s="9">
        <v>158.4</v>
      </c>
      <c r="H33" s="9">
        <f t="shared" si="1"/>
        <v>188.04000000000002</v>
      </c>
      <c r="I33" s="6">
        <v>30</v>
      </c>
    </row>
    <row r="34" spans="1:9" ht="20.25" customHeight="1">
      <c r="A34" s="6">
        <v>31</v>
      </c>
      <c r="B34" s="13" t="s">
        <v>72</v>
      </c>
      <c r="C34" s="13" t="s">
        <v>67</v>
      </c>
      <c r="D34" s="14">
        <v>42.2</v>
      </c>
      <c r="E34" s="9">
        <f t="shared" si="0"/>
        <v>16.880000000000003</v>
      </c>
      <c r="F34" s="7">
        <v>275.5</v>
      </c>
      <c r="G34" s="9">
        <v>165.29999999999998</v>
      </c>
      <c r="H34" s="9">
        <f t="shared" si="1"/>
        <v>182.17999999999998</v>
      </c>
      <c r="I34" s="6">
        <v>31</v>
      </c>
    </row>
    <row r="35" spans="1:9" ht="20.25" customHeight="1">
      <c r="A35" s="6">
        <v>32</v>
      </c>
      <c r="B35" s="13" t="s">
        <v>87</v>
      </c>
      <c r="C35" s="13" t="s">
        <v>83</v>
      </c>
      <c r="D35" s="14">
        <v>50.8</v>
      </c>
      <c r="E35" s="9">
        <f t="shared" si="0"/>
        <v>20.32</v>
      </c>
      <c r="F35" s="7">
        <v>265</v>
      </c>
      <c r="G35" s="9">
        <v>159</v>
      </c>
      <c r="H35" s="9">
        <f t="shared" si="1"/>
        <v>179.32</v>
      </c>
      <c r="I35" s="6">
        <v>32</v>
      </c>
    </row>
    <row r="36" spans="1:9" ht="20.25" customHeight="1">
      <c r="A36" s="6">
        <v>33</v>
      </c>
      <c r="B36" s="13" t="s">
        <v>69</v>
      </c>
      <c r="C36" s="13" t="s">
        <v>67</v>
      </c>
      <c r="D36" s="14">
        <v>39.5</v>
      </c>
      <c r="E36" s="9">
        <f t="shared" si="0"/>
        <v>15.8</v>
      </c>
      <c r="F36" s="7">
        <v>183.5</v>
      </c>
      <c r="G36" s="9">
        <v>110.1</v>
      </c>
      <c r="H36" s="9">
        <f t="shared" si="1"/>
        <v>125.89999999999999</v>
      </c>
      <c r="I36" s="6">
        <v>33</v>
      </c>
    </row>
    <row r="37" spans="1:9" ht="19.5" customHeight="1">
      <c r="A37" s="46">
        <v>34</v>
      </c>
      <c r="B37" s="4" t="s">
        <v>105</v>
      </c>
      <c r="C37" s="13" t="s">
        <v>74</v>
      </c>
      <c r="D37" s="14">
        <v>62.6</v>
      </c>
      <c r="E37" s="27">
        <f t="shared" si="0"/>
        <v>25.040000000000003</v>
      </c>
      <c r="F37" s="29">
        <v>0</v>
      </c>
      <c r="G37" s="27">
        <v>0</v>
      </c>
      <c r="H37" s="27">
        <f t="shared" si="1"/>
        <v>25.040000000000003</v>
      </c>
      <c r="I37" s="30">
        <v>34</v>
      </c>
    </row>
  </sheetData>
  <mergeCells count="8">
    <mergeCell ref="I2:I3"/>
    <mergeCell ref="A1:I1"/>
    <mergeCell ref="A2:A3"/>
    <mergeCell ref="B2:B3"/>
    <mergeCell ref="C2:C3"/>
    <mergeCell ref="D2:E2"/>
    <mergeCell ref="F2:G2"/>
    <mergeCell ref="H2:H3"/>
  </mergeCells>
  <phoneticPr fontId="2" type="noConversion"/>
  <pageMargins left="0.7" right="0.27" top="0.75" bottom="0.75" header="0.3" footer="0.3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sqref="A1:I1"/>
    </sheetView>
  </sheetViews>
  <sheetFormatPr defaultRowHeight="13.5"/>
  <cols>
    <col min="1" max="1" width="7.25" customWidth="1"/>
  </cols>
  <sheetData>
    <row r="1" spans="1:9" ht="27.75" customHeight="1">
      <c r="A1" s="43" t="s">
        <v>110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16.5" customHeight="1">
      <c r="A2" s="44" t="s">
        <v>57</v>
      </c>
      <c r="B2" s="44" t="s">
        <v>58</v>
      </c>
      <c r="C2" s="45" t="s">
        <v>59</v>
      </c>
      <c r="D2" s="44" t="s">
        <v>60</v>
      </c>
      <c r="E2" s="44"/>
      <c r="F2" s="44" t="s">
        <v>61</v>
      </c>
      <c r="G2" s="44"/>
      <c r="H2" s="44" t="s">
        <v>62</v>
      </c>
      <c r="I2" s="44" t="s">
        <v>63</v>
      </c>
    </row>
    <row r="3" spans="1:9" s="10" customFormat="1" ht="18" customHeight="1">
      <c r="A3" s="44"/>
      <c r="B3" s="44"/>
      <c r="C3" s="45"/>
      <c r="D3" s="11" t="s">
        <v>64</v>
      </c>
      <c r="E3" s="12" t="s">
        <v>65</v>
      </c>
      <c r="F3" s="11" t="s">
        <v>64</v>
      </c>
      <c r="G3" s="12" t="s">
        <v>65</v>
      </c>
      <c r="H3" s="44"/>
      <c r="I3" s="44"/>
    </row>
    <row r="4" spans="1:9" ht="16.5">
      <c r="A4" s="11">
        <v>1</v>
      </c>
      <c r="B4" s="4" t="s">
        <v>111</v>
      </c>
      <c r="C4" s="13" t="s">
        <v>112</v>
      </c>
      <c r="D4" s="18">
        <v>77.2</v>
      </c>
      <c r="E4" s="19">
        <v>30.88</v>
      </c>
      <c r="F4" s="23">
        <v>86.864862978669677</v>
      </c>
      <c r="G4" s="23">
        <v>52.118917787201802</v>
      </c>
      <c r="H4" s="24">
        <f>E4+G4</f>
        <v>82.998917787201805</v>
      </c>
      <c r="I4" s="25">
        <v>1</v>
      </c>
    </row>
    <row r="5" spans="1:9" ht="16.5">
      <c r="A5" s="11">
        <v>2</v>
      </c>
      <c r="B5" s="13" t="s">
        <v>113</v>
      </c>
      <c r="C5" s="13" t="s">
        <v>112</v>
      </c>
      <c r="D5" s="20">
        <v>72.8</v>
      </c>
      <c r="E5" s="19">
        <v>29.12</v>
      </c>
      <c r="F5" s="23">
        <v>88.657359340085264</v>
      </c>
      <c r="G5" s="23">
        <v>53.194415604051159</v>
      </c>
      <c r="H5" s="24">
        <f t="shared" ref="H5:H42" si="0">E5+G5</f>
        <v>82.314415604051163</v>
      </c>
      <c r="I5" s="25">
        <v>2</v>
      </c>
    </row>
    <row r="6" spans="1:9" ht="16.5">
      <c r="A6" s="11">
        <v>3</v>
      </c>
      <c r="B6" s="4" t="s">
        <v>114</v>
      </c>
      <c r="C6" s="13" t="s">
        <v>112</v>
      </c>
      <c r="D6" s="18">
        <v>68.7</v>
      </c>
      <c r="E6" s="19">
        <v>27.48</v>
      </c>
      <c r="F6" s="23">
        <v>91.010623021897132</v>
      </c>
      <c r="G6" s="23">
        <v>54.606373813138276</v>
      </c>
      <c r="H6" s="24">
        <f t="shared" si="0"/>
        <v>82.08637381313828</v>
      </c>
      <c r="I6" s="25">
        <v>3</v>
      </c>
    </row>
    <row r="7" spans="1:9" ht="16.5">
      <c r="A7" s="11">
        <v>4</v>
      </c>
      <c r="B7" s="4" t="s">
        <v>115</v>
      </c>
      <c r="C7" s="4" t="s">
        <v>116</v>
      </c>
      <c r="D7" s="18">
        <v>78.3</v>
      </c>
      <c r="E7" s="19">
        <v>31.32</v>
      </c>
      <c r="F7" s="23">
        <v>82.872058840854592</v>
      </c>
      <c r="G7" s="23">
        <v>49.723235304512755</v>
      </c>
      <c r="H7" s="24">
        <f t="shared" si="0"/>
        <v>81.043235304512763</v>
      </c>
      <c r="I7" s="25">
        <v>4</v>
      </c>
    </row>
    <row r="8" spans="1:9" ht="16.5">
      <c r="A8" s="11">
        <v>5</v>
      </c>
      <c r="B8" s="15" t="s">
        <v>117</v>
      </c>
      <c r="C8" s="15" t="s">
        <v>118</v>
      </c>
      <c r="D8" s="19">
        <v>77</v>
      </c>
      <c r="E8" s="19">
        <v>30.8</v>
      </c>
      <c r="F8" s="23">
        <v>83.243648887585437</v>
      </c>
      <c r="G8" s="23">
        <v>49.946189332551263</v>
      </c>
      <c r="H8" s="24">
        <f t="shared" si="0"/>
        <v>80.746189332551268</v>
      </c>
      <c r="I8" s="25">
        <v>5</v>
      </c>
    </row>
    <row r="9" spans="1:9" ht="16.5">
      <c r="A9" s="11">
        <v>6</v>
      </c>
      <c r="B9" s="4" t="s">
        <v>119</v>
      </c>
      <c r="C9" s="16" t="s">
        <v>120</v>
      </c>
      <c r="D9" s="18">
        <v>74.2</v>
      </c>
      <c r="E9" s="19">
        <v>29.68</v>
      </c>
      <c r="F9" s="23">
        <v>80.172619703541258</v>
      </c>
      <c r="G9" s="23">
        <v>48.103571822124756</v>
      </c>
      <c r="H9" s="24">
        <f t="shared" si="0"/>
        <v>77.783571822124756</v>
      </c>
      <c r="I9" s="25">
        <v>6</v>
      </c>
    </row>
    <row r="10" spans="1:9" ht="16.5">
      <c r="A10" s="11">
        <v>7</v>
      </c>
      <c r="B10" s="4" t="s">
        <v>121</v>
      </c>
      <c r="C10" s="16" t="s">
        <v>120</v>
      </c>
      <c r="D10" s="18">
        <v>65.3</v>
      </c>
      <c r="E10" s="19">
        <v>26.12</v>
      </c>
      <c r="F10" s="23">
        <v>84.125786709136406</v>
      </c>
      <c r="G10" s="23">
        <v>50.475472025481842</v>
      </c>
      <c r="H10" s="24">
        <f t="shared" si="0"/>
        <v>76.59547202548184</v>
      </c>
      <c r="I10" s="25">
        <v>7</v>
      </c>
    </row>
    <row r="11" spans="1:9" ht="16.5">
      <c r="A11" s="11">
        <v>8</v>
      </c>
      <c r="B11" s="16" t="s">
        <v>122</v>
      </c>
      <c r="C11" s="15" t="s">
        <v>118</v>
      </c>
      <c r="D11" s="21">
        <v>69.599999999999994</v>
      </c>
      <c r="E11" s="19">
        <v>27.84</v>
      </c>
      <c r="F11" s="23">
        <v>79.856423673665475</v>
      </c>
      <c r="G11" s="23">
        <v>47.913854204199282</v>
      </c>
      <c r="H11" s="24">
        <f t="shared" si="0"/>
        <v>75.753854204199286</v>
      </c>
      <c r="I11" s="25">
        <v>8</v>
      </c>
    </row>
    <row r="12" spans="1:9" ht="16.5">
      <c r="A12" s="11">
        <v>9</v>
      </c>
      <c r="B12" s="16" t="s">
        <v>123</v>
      </c>
      <c r="C12" s="16" t="s">
        <v>120</v>
      </c>
      <c r="D12" s="21">
        <v>68</v>
      </c>
      <c r="E12" s="19">
        <v>27.2</v>
      </c>
      <c r="F12" s="23">
        <v>77.395529592081843</v>
      </c>
      <c r="G12" s="23">
        <v>46.437317755249104</v>
      </c>
      <c r="H12" s="24">
        <f t="shared" si="0"/>
        <v>73.6373177552491</v>
      </c>
      <c r="I12" s="25">
        <v>9</v>
      </c>
    </row>
    <row r="13" spans="1:9">
      <c r="A13" s="11">
        <v>10</v>
      </c>
      <c r="B13" s="15" t="s">
        <v>124</v>
      </c>
      <c r="C13" s="15" t="s">
        <v>118</v>
      </c>
      <c r="D13" s="21">
        <v>59.8</v>
      </c>
      <c r="E13" s="21">
        <v>23.92</v>
      </c>
      <c r="F13" s="21">
        <v>82.852737947837198</v>
      </c>
      <c r="G13" s="21">
        <v>49.711642768702319</v>
      </c>
      <c r="H13" s="24">
        <f t="shared" si="0"/>
        <v>73.631642768702321</v>
      </c>
      <c r="I13" s="25">
        <v>10</v>
      </c>
    </row>
    <row r="14" spans="1:9" ht="16.5">
      <c r="A14" s="11">
        <v>11</v>
      </c>
      <c r="B14" s="4" t="s">
        <v>125</v>
      </c>
      <c r="C14" s="13" t="s">
        <v>112</v>
      </c>
      <c r="D14" s="18">
        <v>61.2</v>
      </c>
      <c r="E14" s="19">
        <v>24.48</v>
      </c>
      <c r="F14" s="23">
        <v>81.890331387836312</v>
      </c>
      <c r="G14" s="23">
        <v>49.134198832701784</v>
      </c>
      <c r="H14" s="24">
        <f t="shared" si="0"/>
        <v>73.614198832701788</v>
      </c>
      <c r="I14" s="25">
        <v>11</v>
      </c>
    </row>
    <row r="15" spans="1:9" ht="16.5">
      <c r="A15" s="11">
        <v>12</v>
      </c>
      <c r="B15" s="16" t="s">
        <v>126</v>
      </c>
      <c r="C15" s="4" t="s">
        <v>116</v>
      </c>
      <c r="D15" s="21">
        <v>47.5</v>
      </c>
      <c r="E15" s="19">
        <v>19</v>
      </c>
      <c r="F15" s="23">
        <v>90.907786809842207</v>
      </c>
      <c r="G15" s="23">
        <v>54.544672085905326</v>
      </c>
      <c r="H15" s="24">
        <f t="shared" si="0"/>
        <v>73.544672085905319</v>
      </c>
      <c r="I15" s="25">
        <v>12</v>
      </c>
    </row>
    <row r="16" spans="1:9" ht="16.5">
      <c r="A16" s="11">
        <v>13</v>
      </c>
      <c r="B16" s="15" t="s">
        <v>127</v>
      </c>
      <c r="C16" s="15" t="s">
        <v>118</v>
      </c>
      <c r="D16" s="19">
        <v>73.3</v>
      </c>
      <c r="E16" s="19">
        <v>29.32</v>
      </c>
      <c r="F16" s="23">
        <v>72.600242180717686</v>
      </c>
      <c r="G16" s="23">
        <v>43.560145308430613</v>
      </c>
      <c r="H16" s="24">
        <f t="shared" si="0"/>
        <v>72.880145308430613</v>
      </c>
      <c r="I16" s="25">
        <v>13</v>
      </c>
    </row>
    <row r="17" spans="1:9" ht="16.5">
      <c r="A17" s="11">
        <v>14</v>
      </c>
      <c r="B17" s="4" t="s">
        <v>128</v>
      </c>
      <c r="C17" s="13" t="s">
        <v>112</v>
      </c>
      <c r="D17" s="18">
        <v>47</v>
      </c>
      <c r="E17" s="19">
        <v>18.8</v>
      </c>
      <c r="F17" s="23">
        <v>89.714600084638178</v>
      </c>
      <c r="G17" s="23">
        <v>53.828760050782904</v>
      </c>
      <c r="H17" s="24">
        <f t="shared" si="0"/>
        <v>72.628760050782901</v>
      </c>
      <c r="I17" s="25">
        <v>14</v>
      </c>
    </row>
    <row r="18" spans="1:9" ht="16.5">
      <c r="A18" s="11">
        <v>15</v>
      </c>
      <c r="B18" s="13" t="s">
        <v>129</v>
      </c>
      <c r="C18" s="13" t="s">
        <v>130</v>
      </c>
      <c r="D18" s="20">
        <v>68.599999999999994</v>
      </c>
      <c r="E18" s="19">
        <v>27.44</v>
      </c>
      <c r="F18" s="23">
        <v>75.147884952530092</v>
      </c>
      <c r="G18" s="23">
        <v>45.088730971518054</v>
      </c>
      <c r="H18" s="24">
        <f t="shared" si="0"/>
        <v>72.528730971518058</v>
      </c>
      <c r="I18" s="25">
        <v>15</v>
      </c>
    </row>
    <row r="19" spans="1:9" ht="16.5">
      <c r="A19" s="11">
        <v>16</v>
      </c>
      <c r="B19" s="16" t="s">
        <v>131</v>
      </c>
      <c r="C19" s="16" t="s">
        <v>120</v>
      </c>
      <c r="D19" s="21">
        <v>48.1</v>
      </c>
      <c r="E19" s="19">
        <v>19.239999999999998</v>
      </c>
      <c r="F19" s="23">
        <v>88.074717649786919</v>
      </c>
      <c r="G19" s="23">
        <v>52.844830589872153</v>
      </c>
      <c r="H19" s="24">
        <f t="shared" si="0"/>
        <v>72.084830589872155</v>
      </c>
      <c r="I19" s="25">
        <v>16</v>
      </c>
    </row>
    <row r="20" spans="1:9" ht="16.5">
      <c r="A20" s="11">
        <v>17</v>
      </c>
      <c r="B20" s="13" t="s">
        <v>132</v>
      </c>
      <c r="C20" s="16" t="s">
        <v>120</v>
      </c>
      <c r="D20" s="20">
        <v>53.5</v>
      </c>
      <c r="E20" s="19">
        <v>21.4</v>
      </c>
      <c r="F20" s="23">
        <v>81.883367182798821</v>
      </c>
      <c r="G20" s="23">
        <v>49.130020309679288</v>
      </c>
      <c r="H20" s="24">
        <f t="shared" si="0"/>
        <v>70.530020309679287</v>
      </c>
      <c r="I20" s="25">
        <v>17</v>
      </c>
    </row>
    <row r="21" spans="1:9" ht="16.5">
      <c r="A21" s="11">
        <v>18</v>
      </c>
      <c r="B21" s="13" t="s">
        <v>133</v>
      </c>
      <c r="C21" s="16" t="s">
        <v>120</v>
      </c>
      <c r="D21" s="20">
        <v>56</v>
      </c>
      <c r="E21" s="19">
        <v>22.4</v>
      </c>
      <c r="F21" s="23">
        <v>76.978198627436385</v>
      </c>
      <c r="G21" s="23">
        <v>46.186919176461828</v>
      </c>
      <c r="H21" s="24">
        <f t="shared" si="0"/>
        <v>68.586919176461834</v>
      </c>
      <c r="I21" s="25">
        <v>18</v>
      </c>
    </row>
    <row r="22" spans="1:9" ht="16.5">
      <c r="A22" s="11">
        <v>19</v>
      </c>
      <c r="B22" s="4" t="s">
        <v>134</v>
      </c>
      <c r="C22" s="13" t="s">
        <v>130</v>
      </c>
      <c r="D22" s="18">
        <v>74.5</v>
      </c>
      <c r="E22" s="19">
        <v>29.8</v>
      </c>
      <c r="F22" s="23">
        <v>62.504809755028489</v>
      </c>
      <c r="G22" s="23">
        <v>37.502885853017091</v>
      </c>
      <c r="H22" s="24">
        <f t="shared" si="0"/>
        <v>67.302885853017088</v>
      </c>
      <c r="I22" s="25">
        <v>19</v>
      </c>
    </row>
    <row r="23" spans="1:9" ht="16.5">
      <c r="A23" s="11">
        <v>20</v>
      </c>
      <c r="B23" s="16" t="s">
        <v>135</v>
      </c>
      <c r="C23" s="15" t="s">
        <v>118</v>
      </c>
      <c r="D23" s="21">
        <v>39.6</v>
      </c>
      <c r="E23" s="19">
        <v>15.84</v>
      </c>
      <c r="F23" s="23">
        <v>85.007201342013815</v>
      </c>
      <c r="G23" s="23">
        <v>51.004320805208287</v>
      </c>
      <c r="H23" s="24">
        <f t="shared" si="0"/>
        <v>66.844320805208284</v>
      </c>
      <c r="I23" s="25">
        <v>20</v>
      </c>
    </row>
    <row r="24" spans="1:9" ht="16.5">
      <c r="A24" s="11">
        <v>21</v>
      </c>
      <c r="B24" s="15" t="s">
        <v>136</v>
      </c>
      <c r="C24" s="15" t="s">
        <v>118</v>
      </c>
      <c r="D24" s="19">
        <v>78.5</v>
      </c>
      <c r="E24" s="19">
        <v>31.4</v>
      </c>
      <c r="F24" s="23">
        <v>58.268421507223053</v>
      </c>
      <c r="G24" s="23">
        <v>34.961052904333833</v>
      </c>
      <c r="H24" s="24">
        <f t="shared" si="0"/>
        <v>66.361052904333832</v>
      </c>
      <c r="I24" s="25">
        <v>21</v>
      </c>
    </row>
    <row r="25" spans="1:9" ht="16.5">
      <c r="A25" s="11">
        <v>22</v>
      </c>
      <c r="B25" s="4" t="s">
        <v>137</v>
      </c>
      <c r="C25" s="4" t="s">
        <v>116</v>
      </c>
      <c r="D25" s="18">
        <v>80.400000000000006</v>
      </c>
      <c r="E25" s="19">
        <v>32.159999999999997</v>
      </c>
      <c r="F25" s="23">
        <v>55.792467202708423</v>
      </c>
      <c r="G25" s="23">
        <v>33.475480321625049</v>
      </c>
      <c r="H25" s="24">
        <f t="shared" si="0"/>
        <v>65.635480321625039</v>
      </c>
      <c r="I25" s="25">
        <v>22</v>
      </c>
    </row>
    <row r="26" spans="1:9" ht="16.5">
      <c r="A26" s="11">
        <v>23</v>
      </c>
      <c r="B26" s="4" t="s">
        <v>138</v>
      </c>
      <c r="C26" s="13" t="s">
        <v>130</v>
      </c>
      <c r="D26" s="18">
        <v>54.5</v>
      </c>
      <c r="E26" s="19">
        <v>21.8</v>
      </c>
      <c r="F26" s="23">
        <v>71.155110463598092</v>
      </c>
      <c r="G26" s="23">
        <v>42.693066278158852</v>
      </c>
      <c r="H26" s="24">
        <f t="shared" si="0"/>
        <v>64.49306627815885</v>
      </c>
      <c r="I26" s="25">
        <v>23</v>
      </c>
    </row>
    <row r="27" spans="1:9" ht="16.5">
      <c r="A27" s="11">
        <v>24</v>
      </c>
      <c r="B27" s="13" t="s">
        <v>139</v>
      </c>
      <c r="C27" s="13" t="s">
        <v>130</v>
      </c>
      <c r="D27" s="20">
        <v>58.1</v>
      </c>
      <c r="E27" s="19">
        <v>23.24</v>
      </c>
      <c r="F27" s="23">
        <v>68.005697083339925</v>
      </c>
      <c r="G27" s="23">
        <v>40.803418250003951</v>
      </c>
      <c r="H27" s="24">
        <f t="shared" si="0"/>
        <v>64.043418250003953</v>
      </c>
      <c r="I27" s="25">
        <v>24</v>
      </c>
    </row>
    <row r="28" spans="1:9" ht="16.5">
      <c r="A28" s="11">
        <v>25</v>
      </c>
      <c r="B28" s="4" t="s">
        <v>140</v>
      </c>
      <c r="C28" s="15" t="s">
        <v>141</v>
      </c>
      <c r="D28" s="18">
        <v>55.3</v>
      </c>
      <c r="E28" s="19">
        <v>22.12</v>
      </c>
      <c r="F28" s="23">
        <v>69.707999777764371</v>
      </c>
      <c r="G28" s="23">
        <v>41.824799866658623</v>
      </c>
      <c r="H28" s="24">
        <f t="shared" si="0"/>
        <v>63.944799866658627</v>
      </c>
      <c r="I28" s="25">
        <v>25</v>
      </c>
    </row>
    <row r="29" spans="1:9" ht="16.5">
      <c r="A29" s="11">
        <v>26</v>
      </c>
      <c r="B29" s="17" t="s">
        <v>142</v>
      </c>
      <c r="C29" s="15" t="s">
        <v>141</v>
      </c>
      <c r="D29" s="22">
        <v>58.4</v>
      </c>
      <c r="E29" s="19">
        <v>23.36</v>
      </c>
      <c r="F29" s="23">
        <v>66.542823160867073</v>
      </c>
      <c r="G29" s="23">
        <v>39.925693896520244</v>
      </c>
      <c r="H29" s="24">
        <f t="shared" si="0"/>
        <v>63.285693896520243</v>
      </c>
      <c r="I29" s="25">
        <v>26</v>
      </c>
    </row>
    <row r="30" spans="1:9" ht="16.5">
      <c r="A30" s="11">
        <v>27</v>
      </c>
      <c r="B30" s="4" t="s">
        <v>143</v>
      </c>
      <c r="C30" s="13" t="s">
        <v>112</v>
      </c>
      <c r="D30" s="18">
        <v>52.7</v>
      </c>
      <c r="E30" s="19">
        <v>21.08</v>
      </c>
      <c r="F30" s="23">
        <v>69.276653324134031</v>
      </c>
      <c r="G30" s="23">
        <v>41.56599199448042</v>
      </c>
      <c r="H30" s="24">
        <f t="shared" si="0"/>
        <v>62.645991994480418</v>
      </c>
      <c r="I30" s="25">
        <v>27</v>
      </c>
    </row>
    <row r="31" spans="1:9" ht="16.5">
      <c r="A31" s="11">
        <v>28</v>
      </c>
      <c r="B31" s="15" t="s">
        <v>144</v>
      </c>
      <c r="C31" s="13" t="s">
        <v>130</v>
      </c>
      <c r="D31" s="19">
        <v>64.900000000000006</v>
      </c>
      <c r="E31" s="19">
        <v>25.96</v>
      </c>
      <c r="F31" s="23">
        <v>60.865744445153041</v>
      </c>
      <c r="G31" s="23">
        <v>36.51944666709182</v>
      </c>
      <c r="H31" s="24">
        <f t="shared" si="0"/>
        <v>62.479446667091821</v>
      </c>
      <c r="I31" s="25">
        <v>28</v>
      </c>
    </row>
    <row r="32" spans="1:9" ht="16.5">
      <c r="A32" s="11">
        <v>29</v>
      </c>
      <c r="B32" s="4" t="s">
        <v>145</v>
      </c>
      <c r="C32" s="15" t="s">
        <v>118</v>
      </c>
      <c r="D32" s="18">
        <v>66.3</v>
      </c>
      <c r="E32" s="19">
        <v>26.52</v>
      </c>
      <c r="F32" s="23">
        <v>59.231740054765496</v>
      </c>
      <c r="G32" s="23">
        <v>35.539044032859294</v>
      </c>
      <c r="H32" s="24">
        <f t="shared" si="0"/>
        <v>62.05904403285929</v>
      </c>
      <c r="I32" s="25">
        <v>29</v>
      </c>
    </row>
    <row r="33" spans="1:9" ht="16.5">
      <c r="A33" s="11">
        <v>30</v>
      </c>
      <c r="B33" s="4" t="s">
        <v>146</v>
      </c>
      <c r="C33" s="15" t="s">
        <v>118</v>
      </c>
      <c r="D33" s="18">
        <v>35.299999999999997</v>
      </c>
      <c r="E33" s="19">
        <v>14.12</v>
      </c>
      <c r="F33" s="23">
        <v>77.907764508527379</v>
      </c>
      <c r="G33" s="23">
        <v>46.744658705116429</v>
      </c>
      <c r="H33" s="24">
        <f t="shared" si="0"/>
        <v>60.864658705116426</v>
      </c>
      <c r="I33" s="25">
        <v>30</v>
      </c>
    </row>
    <row r="34" spans="1:9" ht="16.5">
      <c r="A34" s="11">
        <v>31</v>
      </c>
      <c r="B34" s="15" t="s">
        <v>147</v>
      </c>
      <c r="C34" s="15" t="s">
        <v>141</v>
      </c>
      <c r="D34" s="18">
        <v>45.5</v>
      </c>
      <c r="E34" s="19">
        <v>18.2</v>
      </c>
      <c r="F34" s="23">
        <v>65.700223491492423</v>
      </c>
      <c r="G34" s="23">
        <v>39.420134094895452</v>
      </c>
      <c r="H34" s="24">
        <f t="shared" si="0"/>
        <v>57.620134094895448</v>
      </c>
      <c r="I34" s="25">
        <v>31</v>
      </c>
    </row>
    <row r="35" spans="1:9" ht="16.5">
      <c r="A35" s="11">
        <v>32</v>
      </c>
      <c r="B35" s="4" t="s">
        <v>148</v>
      </c>
      <c r="C35" s="15" t="s">
        <v>118</v>
      </c>
      <c r="D35" s="18">
        <v>28.9</v>
      </c>
      <c r="E35" s="19">
        <v>11.56</v>
      </c>
      <c r="F35" s="23">
        <v>75.737113304218354</v>
      </c>
      <c r="G35" s="23">
        <v>45.442267982531014</v>
      </c>
      <c r="H35" s="24">
        <f t="shared" si="0"/>
        <v>57.002267982531016</v>
      </c>
      <c r="I35" s="25">
        <v>32</v>
      </c>
    </row>
    <row r="36" spans="1:9" ht="16.5">
      <c r="A36" s="11">
        <v>33</v>
      </c>
      <c r="B36" s="16" t="s">
        <v>149</v>
      </c>
      <c r="C36" s="15" t="s">
        <v>118</v>
      </c>
      <c r="D36" s="21">
        <v>65.2</v>
      </c>
      <c r="E36" s="19">
        <v>26.08</v>
      </c>
      <c r="F36" s="23">
        <v>50.934066864155731</v>
      </c>
      <c r="G36" s="23">
        <v>30.560440118493439</v>
      </c>
      <c r="H36" s="24">
        <f t="shared" si="0"/>
        <v>56.640440118493437</v>
      </c>
      <c r="I36" s="25">
        <v>33</v>
      </c>
    </row>
    <row r="37" spans="1:9" ht="16.5">
      <c r="A37" s="11">
        <v>34</v>
      </c>
      <c r="B37" s="16" t="s">
        <v>150</v>
      </c>
      <c r="C37" s="13" t="s">
        <v>130</v>
      </c>
      <c r="D37" s="21">
        <v>33.6</v>
      </c>
      <c r="E37" s="19">
        <v>13.44</v>
      </c>
      <c r="F37" s="23">
        <v>70.302197416465191</v>
      </c>
      <c r="G37" s="23">
        <v>42.181318449879114</v>
      </c>
      <c r="H37" s="24">
        <f t="shared" si="0"/>
        <v>55.621318449879112</v>
      </c>
      <c r="I37" s="25">
        <v>34</v>
      </c>
    </row>
    <row r="38" spans="1:9" ht="16.5">
      <c r="A38" s="11">
        <v>35</v>
      </c>
      <c r="B38" s="4" t="s">
        <v>151</v>
      </c>
      <c r="C38" s="13" t="s">
        <v>130</v>
      </c>
      <c r="D38" s="18">
        <v>38.700000000000003</v>
      </c>
      <c r="E38" s="19">
        <v>15.48</v>
      </c>
      <c r="F38" s="23">
        <v>66.525411905403274</v>
      </c>
      <c r="G38" s="23">
        <v>39.915247143241963</v>
      </c>
      <c r="H38" s="24">
        <f t="shared" si="0"/>
        <v>55.39524714324196</v>
      </c>
      <c r="I38" s="25">
        <v>35</v>
      </c>
    </row>
    <row r="39" spans="1:9" ht="16.5">
      <c r="A39" s="11">
        <v>36</v>
      </c>
      <c r="B39" s="4" t="s">
        <v>152</v>
      </c>
      <c r="C39" s="15" t="s">
        <v>118</v>
      </c>
      <c r="D39" s="18">
        <v>45.7</v>
      </c>
      <c r="E39" s="19">
        <v>18.28</v>
      </c>
      <c r="F39" s="23">
        <v>59.600889686226722</v>
      </c>
      <c r="G39" s="23">
        <v>35.760533811736032</v>
      </c>
      <c r="H39" s="24">
        <f t="shared" si="0"/>
        <v>54.040533811736033</v>
      </c>
      <c r="I39" s="25">
        <v>36</v>
      </c>
    </row>
    <row r="40" spans="1:9" ht="16.5">
      <c r="A40" s="11">
        <v>37</v>
      </c>
      <c r="B40" s="16" t="s">
        <v>153</v>
      </c>
      <c r="C40" s="13" t="s">
        <v>130</v>
      </c>
      <c r="D40" s="21">
        <v>58.6</v>
      </c>
      <c r="E40" s="19">
        <v>23.44</v>
      </c>
      <c r="F40" s="23">
        <v>49.809557472376355</v>
      </c>
      <c r="G40" s="23">
        <v>29.885734483425811</v>
      </c>
      <c r="H40" s="24">
        <f t="shared" si="0"/>
        <v>53.325734483425812</v>
      </c>
      <c r="I40" s="25">
        <v>37</v>
      </c>
    </row>
    <row r="41" spans="1:9" ht="16.5">
      <c r="A41" s="11">
        <v>38</v>
      </c>
      <c r="B41" s="4" t="s">
        <v>154</v>
      </c>
      <c r="C41" s="16" t="s">
        <v>120</v>
      </c>
      <c r="D41" s="18">
        <v>55.2</v>
      </c>
      <c r="E41" s="19">
        <v>22.08</v>
      </c>
      <c r="F41" s="23">
        <v>47.905707552821823</v>
      </c>
      <c r="G41" s="23">
        <v>28.743424531693094</v>
      </c>
      <c r="H41" s="24">
        <f t="shared" si="0"/>
        <v>50.823424531693092</v>
      </c>
      <c r="I41" s="25">
        <v>38</v>
      </c>
    </row>
    <row r="42" spans="1:9" ht="16.5">
      <c r="A42" s="11">
        <v>39</v>
      </c>
      <c r="B42" s="13" t="s">
        <v>155</v>
      </c>
      <c r="C42" s="16" t="s">
        <v>120</v>
      </c>
      <c r="D42" s="20">
        <v>53.5</v>
      </c>
      <c r="E42" s="19">
        <v>21.4</v>
      </c>
      <c r="F42" s="23">
        <v>45.389543475656041</v>
      </c>
      <c r="G42" s="23">
        <v>27.233726085393624</v>
      </c>
      <c r="H42" s="24">
        <f t="shared" si="0"/>
        <v>48.633726085393619</v>
      </c>
      <c r="I42" s="25">
        <v>39</v>
      </c>
    </row>
  </sheetData>
  <mergeCells count="8">
    <mergeCell ref="A1:I1"/>
    <mergeCell ref="A2:A3"/>
    <mergeCell ref="B2:B3"/>
    <mergeCell ref="C2:C3"/>
    <mergeCell ref="D2:E2"/>
    <mergeCell ref="F2:G2"/>
    <mergeCell ref="H2:H3"/>
    <mergeCell ref="I2:I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团队成绩汇总</vt:lpstr>
      <vt:lpstr>客服组个人成绩</vt:lpstr>
      <vt:lpstr>综合维护组个人成绩</vt:lpstr>
      <vt:lpstr>安防组个人成绩</vt:lpstr>
    </vt:vector>
  </TitlesOfParts>
  <Company>iTianKong.com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汪玉红</dc:creator>
  <cp:lastModifiedBy>汪玉红</cp:lastModifiedBy>
  <cp:lastPrinted>2016-09-27T03:44:09Z</cp:lastPrinted>
  <dcterms:created xsi:type="dcterms:W3CDTF">2016-09-26T09:02:04Z</dcterms:created>
  <dcterms:modified xsi:type="dcterms:W3CDTF">2016-09-27T03:44:30Z</dcterms:modified>
</cp:coreProperties>
</file>